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1. DASODATA\2. ΧΡΗΣΙΜΑ\03. Επεξεργασία στο EXcell\πίνακες υλοτομιών στο excel\"/>
    </mc:Choice>
  </mc:AlternateContent>
  <bookViews>
    <workbookView xWindow="0" yWindow="0" windowWidth="19440" windowHeight="12240"/>
  </bookViews>
  <sheets>
    <sheet name="ΥΠΟΛΟΓΙΣΜΟΙ" sheetId="4" r:id="rId1"/>
    <sheet name="Εκτάσεις_Συστάδα" sheetId="1" r:id="rId2"/>
    <sheet name="Πίνακες_Ειδ._Περιγραφής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" i="4" l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D6" i="4"/>
  <c r="I6" i="4"/>
  <c r="H6" i="4"/>
  <c r="G6" i="4"/>
  <c r="F6" i="4"/>
  <c r="E6" i="4"/>
  <c r="C4" i="4"/>
  <c r="D4" i="4"/>
  <c r="E4" i="4"/>
  <c r="F4" i="4"/>
  <c r="G4" i="4"/>
  <c r="H4" i="4"/>
  <c r="I4" i="4"/>
</calcChain>
</file>

<file path=xl/sharedStrings.xml><?xml version="1.0" encoding="utf-8"?>
<sst xmlns="http://schemas.openxmlformats.org/spreadsheetml/2006/main" count="6189" uniqueCount="603">
  <si>
    <t>ΣΥΣΤΑΔΑ</t>
  </si>
  <si>
    <t>ΔΑΣ/ΠΗΣ</t>
  </si>
  <si>
    <t>ΓΥΜΝΗ</t>
  </si>
  <si>
    <t>ΑΓΟΝΗ</t>
  </si>
  <si>
    <t>ΣΥΝΟΛΙΚΗ</t>
  </si>
  <si>
    <t>1α</t>
  </si>
  <si>
    <t/>
  </si>
  <si>
    <t>Δρυός</t>
  </si>
  <si>
    <t>1β</t>
  </si>
  <si>
    <t>1γ</t>
  </si>
  <si>
    <t>1δ</t>
  </si>
  <si>
    <t>1ε</t>
  </si>
  <si>
    <t>1στ</t>
  </si>
  <si>
    <t>1ζ</t>
  </si>
  <si>
    <t>2α</t>
  </si>
  <si>
    <t>2β</t>
  </si>
  <si>
    <t>2γ</t>
  </si>
  <si>
    <t>2δ</t>
  </si>
  <si>
    <t>2ε</t>
  </si>
  <si>
    <t>3α</t>
  </si>
  <si>
    <t>3β</t>
  </si>
  <si>
    <t>3γ</t>
  </si>
  <si>
    <t>3δ</t>
  </si>
  <si>
    <t>3ε</t>
  </si>
  <si>
    <t>3στ</t>
  </si>
  <si>
    <t>3ζ</t>
  </si>
  <si>
    <t>3η</t>
  </si>
  <si>
    <t>3θ</t>
  </si>
  <si>
    <t>3ι</t>
  </si>
  <si>
    <t>3ια</t>
  </si>
  <si>
    <t>4-</t>
  </si>
  <si>
    <t>Αείφυλλα Πλατύφυλλα</t>
  </si>
  <si>
    <t>5-</t>
  </si>
  <si>
    <t>6α</t>
  </si>
  <si>
    <t>Διαφ.Πλατύφυλλα</t>
  </si>
  <si>
    <t>6β</t>
  </si>
  <si>
    <t>6γ</t>
  </si>
  <si>
    <t>6δ</t>
  </si>
  <si>
    <t>6ε</t>
  </si>
  <si>
    <t>6στ</t>
  </si>
  <si>
    <t>6ζ</t>
  </si>
  <si>
    <t>7-</t>
  </si>
  <si>
    <t>8α</t>
  </si>
  <si>
    <t>8β</t>
  </si>
  <si>
    <t>8γ</t>
  </si>
  <si>
    <t>9α</t>
  </si>
  <si>
    <t>9β</t>
  </si>
  <si>
    <t>9γ</t>
  </si>
  <si>
    <t>9δ</t>
  </si>
  <si>
    <t>9ε</t>
  </si>
  <si>
    <t>10α</t>
  </si>
  <si>
    <t>10β</t>
  </si>
  <si>
    <t>10γ</t>
  </si>
  <si>
    <t>10δ</t>
  </si>
  <si>
    <t>11α</t>
  </si>
  <si>
    <t>11β</t>
  </si>
  <si>
    <t>11γ</t>
  </si>
  <si>
    <t>11δ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</si>
  <si>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</si>
  <si>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</si>
  <si>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</si>
  <si>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</si>
  <si>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</si>
  <si>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</si>
  <si>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</si>
  <si>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</si>
  <si>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</si>
  <si>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21-</t>
  </si>
  <si>
    <t>22-</t>
  </si>
  <si>
    <t>23-</t>
  </si>
  <si>
    <t>24-</t>
  </si>
  <si>
    <t>25α</t>
  </si>
  <si>
    <t>25β</t>
  </si>
  <si>
    <t>25γ</t>
  </si>
  <si>
    <t>25δ</t>
  </si>
  <si>
    <t>26-</t>
  </si>
  <si>
    <t>27α</t>
  </si>
  <si>
    <t>27β</t>
  </si>
  <si>
    <t xml:space="preserve">Πεύκης </t>
  </si>
  <si>
    <t>27γ</t>
  </si>
  <si>
    <t>27δ</t>
  </si>
  <si>
    <t>27ε</t>
  </si>
  <si>
    <t>27στ</t>
  </si>
  <si>
    <t>28-</t>
  </si>
  <si>
    <t>29α</t>
  </si>
  <si>
    <t>29β</t>
  </si>
  <si>
    <t>29γ</t>
  </si>
  <si>
    <t>29δ</t>
  </si>
  <si>
    <t>29ε</t>
  </si>
  <si>
    <t>29στ</t>
  </si>
  <si>
    <t>30α</t>
  </si>
  <si>
    <t>Οξυάς</t>
  </si>
  <si>
    <t>30β</t>
  </si>
  <si>
    <t>30γ</t>
  </si>
  <si>
    <t>30δ</t>
  </si>
  <si>
    <t>30ε</t>
  </si>
  <si>
    <t>31-</t>
  </si>
  <si>
    <t>32α</t>
  </si>
  <si>
    <t>32β</t>
  </si>
  <si>
    <t>32γ</t>
  </si>
  <si>
    <t>33-</t>
  </si>
  <si>
    <t>34-</t>
  </si>
  <si>
    <t>35-</t>
  </si>
  <si>
    <t>36-</t>
  </si>
  <si>
    <t>37-</t>
  </si>
  <si>
    <t>38-</t>
  </si>
  <si>
    <t>39-</t>
  </si>
  <si>
    <t>40-</t>
  </si>
  <si>
    <t>41-</t>
  </si>
  <si>
    <t>42-</t>
  </si>
  <si>
    <t>43-</t>
  </si>
  <si>
    <t>44-</t>
  </si>
  <si>
    <t>45-</t>
  </si>
  <si>
    <t>46-</t>
  </si>
  <si>
    <t>47-</t>
  </si>
  <si>
    <t>48-</t>
  </si>
  <si>
    <t>49-</t>
  </si>
  <si>
    <t>50-</t>
  </si>
  <si>
    <t>51-</t>
  </si>
  <si>
    <t>52-</t>
  </si>
  <si>
    <t>53-</t>
  </si>
  <si>
    <t>54α</t>
  </si>
  <si>
    <t>54β</t>
  </si>
  <si>
    <t>54γ</t>
  </si>
  <si>
    <t>54δ</t>
  </si>
  <si>
    <t>54ε</t>
  </si>
  <si>
    <t>55α</t>
  </si>
  <si>
    <t>55β</t>
  </si>
  <si>
    <t>55γ</t>
  </si>
  <si>
    <t>56-</t>
  </si>
  <si>
    <t>57-</t>
  </si>
  <si>
    <t>58-</t>
  </si>
  <si>
    <t>59-</t>
  </si>
  <si>
    <t>60-</t>
  </si>
  <si>
    <t>61α</t>
  </si>
  <si>
    <t>61β</t>
  </si>
  <si>
    <t>62α</t>
  </si>
  <si>
    <t>62β</t>
  </si>
  <si>
    <t>62γ</t>
  </si>
  <si>
    <t>63α</t>
  </si>
  <si>
    <t>63β</t>
  </si>
  <si>
    <t>63γ</t>
  </si>
  <si>
    <t>64α</t>
  </si>
  <si>
    <t>64β</t>
  </si>
  <si>
    <t>64γ</t>
  </si>
  <si>
    <t>64δ</t>
  </si>
  <si>
    <t>65α</t>
  </si>
  <si>
    <t>65β</t>
  </si>
  <si>
    <t>66-</t>
  </si>
  <si>
    <t>67-</t>
  </si>
  <si>
    <t>68-</t>
  </si>
  <si>
    <t>69-</t>
  </si>
  <si>
    <t>70-</t>
  </si>
  <si>
    <t>71α</t>
  </si>
  <si>
    <t>71β</t>
  </si>
  <si>
    <t>72-</t>
  </si>
  <si>
    <t>73-</t>
  </si>
  <si>
    <t>74α</t>
  </si>
  <si>
    <t>74β</t>
  </si>
  <si>
    <t>74γ</t>
  </si>
  <si>
    <t>74δ</t>
  </si>
  <si>
    <t>74ε</t>
  </si>
  <si>
    <t>75-</t>
  </si>
  <si>
    <t>76α</t>
  </si>
  <si>
    <t>76β</t>
  </si>
  <si>
    <t>76γ</t>
  </si>
  <si>
    <t>76δ</t>
  </si>
  <si>
    <t>76ε</t>
  </si>
  <si>
    <t>76στ</t>
  </si>
  <si>
    <t>76ζ</t>
  </si>
  <si>
    <t>77α</t>
  </si>
  <si>
    <t>77β</t>
  </si>
  <si>
    <t>77γ</t>
  </si>
  <si>
    <t>78-</t>
  </si>
  <si>
    <t>79α</t>
  </si>
  <si>
    <t>79β</t>
  </si>
  <si>
    <t>80α</t>
  </si>
  <si>
    <t>80β</t>
  </si>
  <si>
    <t>81α</t>
  </si>
  <si>
    <t>81β</t>
  </si>
  <si>
    <t>82-</t>
  </si>
  <si>
    <t>83-</t>
  </si>
  <si>
    <t>84α</t>
  </si>
  <si>
    <t>84β</t>
  </si>
  <si>
    <t>85α</t>
  </si>
  <si>
    <t>85β</t>
  </si>
  <si>
    <t>86α</t>
  </si>
  <si>
    <t>86β</t>
  </si>
  <si>
    <t>87α</t>
  </si>
  <si>
    <t>87β</t>
  </si>
  <si>
    <t>87γ</t>
  </si>
  <si>
    <t>87δ</t>
  </si>
  <si>
    <t>87ε</t>
  </si>
  <si>
    <t>88α</t>
  </si>
  <si>
    <t>88β</t>
  </si>
  <si>
    <t>88γ</t>
  </si>
  <si>
    <t>88δ</t>
  </si>
  <si>
    <t>88ε</t>
  </si>
  <si>
    <t>89α</t>
  </si>
  <si>
    <t>89β</t>
  </si>
  <si>
    <t>89γ</t>
  </si>
  <si>
    <t>89δ</t>
  </si>
  <si>
    <t>89ε</t>
  </si>
  <si>
    <t>90α</t>
  </si>
  <si>
    <t>90β</t>
  </si>
  <si>
    <t>90γ</t>
  </si>
  <si>
    <t>90δ</t>
  </si>
  <si>
    <t>90ε</t>
  </si>
  <si>
    <t>90στ</t>
  </si>
  <si>
    <t>91α</t>
  </si>
  <si>
    <t>91β</t>
  </si>
  <si>
    <t>91γ</t>
  </si>
  <si>
    <t>91δ</t>
  </si>
  <si>
    <t>92α</t>
  </si>
  <si>
    <t>92β</t>
  </si>
  <si>
    <t>92γ</t>
  </si>
  <si>
    <t>93α</t>
  </si>
  <si>
    <t>93β</t>
  </si>
  <si>
    <t>93γ</t>
  </si>
  <si>
    <t>93δ</t>
  </si>
  <si>
    <t>93ε</t>
  </si>
  <si>
    <t>94α</t>
  </si>
  <si>
    <t>94β</t>
  </si>
  <si>
    <t>94γ</t>
  </si>
  <si>
    <t>94δ</t>
  </si>
  <si>
    <t>94ε</t>
  </si>
  <si>
    <t>95α</t>
  </si>
  <si>
    <t>95β</t>
  </si>
  <si>
    <t>95γ</t>
  </si>
  <si>
    <t>95δ</t>
  </si>
  <si>
    <t>96α</t>
  </si>
  <si>
    <t>96β</t>
  </si>
  <si>
    <t>96γ</t>
  </si>
  <si>
    <t>96δ</t>
  </si>
  <si>
    <t>96ε</t>
  </si>
  <si>
    <t>96στ</t>
  </si>
  <si>
    <t>96ζ</t>
  </si>
  <si>
    <t>97α</t>
  </si>
  <si>
    <t>97β</t>
  </si>
  <si>
    <t>97γ</t>
  </si>
  <si>
    <t>97δ</t>
  </si>
  <si>
    <t>97ε</t>
  </si>
  <si>
    <t>97στ</t>
  </si>
  <si>
    <t>98α</t>
  </si>
  <si>
    <t>98β</t>
  </si>
  <si>
    <t>98γ</t>
  </si>
  <si>
    <t>99α</t>
  </si>
  <si>
    <t>99β</t>
  </si>
  <si>
    <t>99γ</t>
  </si>
  <si>
    <t>99δ</t>
  </si>
  <si>
    <t>100α</t>
  </si>
  <si>
    <t>100β</t>
  </si>
  <si>
    <t>100γ</t>
  </si>
  <si>
    <t>100δ</t>
  </si>
  <si>
    <t>101α</t>
  </si>
  <si>
    <t>101β</t>
  </si>
  <si>
    <t>101γ</t>
  </si>
  <si>
    <t>101δ</t>
  </si>
  <si>
    <t>ΔΙΑΧΕΙΡΙΣΤΙΚΗ ΚΛΑΣΗ</t>
  </si>
  <si>
    <t>ΤΜΗΜΑ/ΣΥΣΤΑΔΑ</t>
  </si>
  <si>
    <t>ΜΕΡΙΚΩΣ ΔΑΣ/ΠΗΣ</t>
  </si>
  <si>
    <t>ΑΓΡΟΙ  &amp; ΚΑΛ/ΓΕΙΕΣ</t>
  </si>
  <si>
    <t>ΟΞΥΑ</t>
  </si>
  <si>
    <t>ΠΕΥΚΗ</t>
  </si>
  <si>
    <t xml:space="preserve"> </t>
  </si>
  <si>
    <t>1η</t>
  </si>
  <si>
    <t>4α</t>
  </si>
  <si>
    <t>4β</t>
  </si>
  <si>
    <t>4γ</t>
  </si>
  <si>
    <t>4δ</t>
  </si>
  <si>
    <t>4ε</t>
  </si>
  <si>
    <t>5α</t>
  </si>
  <si>
    <t>5β</t>
  </si>
  <si>
    <t>5γ</t>
  </si>
  <si>
    <t>5δ</t>
  </si>
  <si>
    <t>7α</t>
  </si>
  <si>
    <t>7β</t>
  </si>
  <si>
    <t>7γ</t>
  </si>
  <si>
    <t>7δ</t>
  </si>
  <si>
    <t>8δ</t>
  </si>
  <si>
    <t>10ε</t>
  </si>
  <si>
    <t>12α</t>
  </si>
  <si>
    <t>12β</t>
  </si>
  <si>
    <t>13α</t>
  </si>
  <si>
    <t>13β</t>
  </si>
  <si>
    <t>13γ</t>
  </si>
  <si>
    <t>14α</t>
  </si>
  <si>
    <t>14β</t>
  </si>
  <si>
    <t>14γ</t>
  </si>
  <si>
    <t>14δ</t>
  </si>
  <si>
    <t>14ε</t>
  </si>
  <si>
    <t>14στ</t>
  </si>
  <si>
    <t>14ζ</t>
  </si>
  <si>
    <t>15α</t>
  </si>
  <si>
    <t>15β</t>
  </si>
  <si>
    <t>15γ</t>
  </si>
  <si>
    <t>15δ</t>
  </si>
  <si>
    <t>15ε</t>
  </si>
  <si>
    <t>15στ</t>
  </si>
  <si>
    <t>15ζ</t>
  </si>
  <si>
    <t>15η</t>
  </si>
  <si>
    <t>16α</t>
  </si>
  <si>
    <t>16β</t>
  </si>
  <si>
    <t>16γ</t>
  </si>
  <si>
    <t>16δ</t>
  </si>
  <si>
    <t>16ε</t>
  </si>
  <si>
    <t>16στ</t>
  </si>
  <si>
    <t>16ζ</t>
  </si>
  <si>
    <t>17α</t>
  </si>
  <si>
    <t>17β</t>
  </si>
  <si>
    <t>17γ</t>
  </si>
  <si>
    <t>17δ</t>
  </si>
  <si>
    <t>17ε</t>
  </si>
  <si>
    <t>17στ</t>
  </si>
  <si>
    <t>18α</t>
  </si>
  <si>
    <t>18β</t>
  </si>
  <si>
    <t>18γ</t>
  </si>
  <si>
    <t>18δ</t>
  </si>
  <si>
    <t>18ε</t>
  </si>
  <si>
    <t>18στ</t>
  </si>
  <si>
    <t>18ζ</t>
  </si>
  <si>
    <t>18η</t>
  </si>
  <si>
    <t>19α</t>
  </si>
  <si>
    <t>19β</t>
  </si>
  <si>
    <t>19γ</t>
  </si>
  <si>
    <t>20α</t>
  </si>
  <si>
    <t>20β</t>
  </si>
  <si>
    <t>20γ</t>
  </si>
  <si>
    <t>21α</t>
  </si>
  <si>
    <t>21β</t>
  </si>
  <si>
    <t>21γ</t>
  </si>
  <si>
    <t>22α</t>
  </si>
  <si>
    <t>22β</t>
  </si>
  <si>
    <t>22γ</t>
  </si>
  <si>
    <t>22δ</t>
  </si>
  <si>
    <t>23α</t>
  </si>
  <si>
    <t>23β</t>
  </si>
  <si>
    <t>23γ</t>
  </si>
  <si>
    <t>23δ</t>
  </si>
  <si>
    <t>23ε</t>
  </si>
  <si>
    <t>23στ</t>
  </si>
  <si>
    <t>23ζ</t>
  </si>
  <si>
    <t>23η</t>
  </si>
  <si>
    <t>24α</t>
  </si>
  <si>
    <t>24β</t>
  </si>
  <si>
    <t>24γ</t>
  </si>
  <si>
    <t>24δ</t>
  </si>
  <si>
    <t>24ε</t>
  </si>
  <si>
    <t>24στ</t>
  </si>
  <si>
    <t>26α</t>
  </si>
  <si>
    <t>26β</t>
  </si>
  <si>
    <t>26γ</t>
  </si>
  <si>
    <t>27ζ</t>
  </si>
  <si>
    <t>28α</t>
  </si>
  <si>
    <t>28β</t>
  </si>
  <si>
    <t>28γ</t>
  </si>
  <si>
    <t>30στ</t>
  </si>
  <si>
    <t>30ζ</t>
  </si>
  <si>
    <t>30η</t>
  </si>
  <si>
    <t>30θ</t>
  </si>
  <si>
    <t>31α</t>
  </si>
  <si>
    <t>31β</t>
  </si>
  <si>
    <t>31γ</t>
  </si>
  <si>
    <t>31δ</t>
  </si>
  <si>
    <t>31ε</t>
  </si>
  <si>
    <t>31στ</t>
  </si>
  <si>
    <t>31ζ</t>
  </si>
  <si>
    <t>31η</t>
  </si>
  <si>
    <t>32δ</t>
  </si>
  <si>
    <t>33α</t>
  </si>
  <si>
    <t>33β</t>
  </si>
  <si>
    <t>33γ</t>
  </si>
  <si>
    <t>33δ</t>
  </si>
  <si>
    <t>34α</t>
  </si>
  <si>
    <t>34β</t>
  </si>
  <si>
    <t>34γ</t>
  </si>
  <si>
    <t>34δ</t>
  </si>
  <si>
    <t>34ε</t>
  </si>
  <si>
    <t>35α</t>
  </si>
  <si>
    <t>35β</t>
  </si>
  <si>
    <t>Πεύκης</t>
  </si>
  <si>
    <t>Διαφ. Πλατύφυλλα</t>
  </si>
  <si>
    <t>ΠΕΡΙΓΡΑΦΗ ΤΟΠΟΥ</t>
  </si>
  <si>
    <t>ΞΥΛΑΠΟΘΕΜΑ (m3)</t>
  </si>
  <si>
    <t>ΔΑΣ/ΠΗΣ EKΤΑΣΗ</t>
  </si>
  <si>
    <t>ΕΠΙΦΑΝΕΙΑ ΚΑΤΆ</t>
  </si>
  <si>
    <t>ΚΑΤΑ ΚΛΑΣΕΙΣ ΔΙΑΜΕΤΡΩΝ</t>
  </si>
  <si>
    <t>ΟΛΙΚΟ</t>
  </si>
  <si>
    <t>ΠΟΙΟΤΗΤΑ ΤΟΠΟΥ</t>
  </si>
  <si>
    <t>I</t>
  </si>
  <si>
    <t>II</t>
  </si>
  <si>
    <t>III</t>
  </si>
  <si>
    <t>IV</t>
  </si>
  <si>
    <t>Σύνολο</t>
  </si>
  <si>
    <t>ΕΚΘΕΣΕΙΣ</t>
  </si>
  <si>
    <t>ΒΑΣΙΚΟ ΠΕΤΡΩΜΑ</t>
  </si>
  <si>
    <t>ΚΛΙΣΕΙΣ</t>
  </si>
  <si>
    <t>ΔΙΑΧΕΙΡ. ΜΟΡΦΗ</t>
  </si>
  <si>
    <t>ΣΥΓΚΟ- ΜΩΣΗ</t>
  </si>
  <si>
    <t>Ι</t>
  </si>
  <si>
    <t>ΙΙ</t>
  </si>
  <si>
    <t>ΙΙΙ</t>
  </si>
  <si>
    <t>ΙV</t>
  </si>
  <si>
    <t>V</t>
  </si>
  <si>
    <t>ΣΥΝ</t>
  </si>
  <si>
    <t>Δ-ΝΑ</t>
  </si>
  <si>
    <t>Γνεύσιος</t>
  </si>
  <si>
    <t>35-60%</t>
  </si>
  <si>
    <t>Πρεμνοφυής στην δρύ ,διφυής στην Πεύκη.</t>
  </si>
  <si>
    <t>ΝΑ</t>
  </si>
  <si>
    <t>Γνέυσιος</t>
  </si>
  <si>
    <t>40-70%</t>
  </si>
  <si>
    <t>Διφυής</t>
  </si>
  <si>
    <t>Ν-ΝΑ</t>
  </si>
  <si>
    <t>45-70%</t>
  </si>
  <si>
    <t>Πρεμνοφυής.</t>
  </si>
  <si>
    <t>Ν-ΝΑ-Α</t>
  </si>
  <si>
    <t xml:space="preserve">Γνέυσιος </t>
  </si>
  <si>
    <t>45-80%</t>
  </si>
  <si>
    <t>Ν</t>
  </si>
  <si>
    <t>ΝΔ-Ν-ΝΑ</t>
  </si>
  <si>
    <t>60-70%</t>
  </si>
  <si>
    <t>Πρεμνοφυής στη  Δρύ,σπερμοφυής στη Πεύκη</t>
  </si>
  <si>
    <t>Α-Ν-ΒΔ</t>
  </si>
  <si>
    <t>50-70%</t>
  </si>
  <si>
    <t>Σπερμοφυής στην Πεύκη</t>
  </si>
  <si>
    <t>Α-Β</t>
  </si>
  <si>
    <t>Β-ΒΑ</t>
  </si>
  <si>
    <t>15-65%</t>
  </si>
  <si>
    <t>Α-ΒΑ</t>
  </si>
  <si>
    <t>5-45%</t>
  </si>
  <si>
    <t>Α</t>
  </si>
  <si>
    <t>35-50%</t>
  </si>
  <si>
    <t>Διφυής πρεμνοφυής στην Πεύκη.</t>
  </si>
  <si>
    <t>Ν-Δ</t>
  </si>
  <si>
    <t>30-40%</t>
  </si>
  <si>
    <t>ΝΔ</t>
  </si>
  <si>
    <t>35-70%</t>
  </si>
  <si>
    <t>Β,ΒΔ</t>
  </si>
  <si>
    <t>Πρεμνοφυής Δρύς,σπερμοφυής Πεύκη</t>
  </si>
  <si>
    <t>ΒΔ</t>
  </si>
  <si>
    <t>Πρεμνοφυής στην 'Οξιά,σπρμοφυής στην Πεύκη.</t>
  </si>
  <si>
    <t>Ν-ΝΔ</t>
  </si>
  <si>
    <t>30-65%</t>
  </si>
  <si>
    <t>Πρεμνοφυής στη Δρύ και Οξιά,σπερμοφυής στη Πεύκη.</t>
  </si>
  <si>
    <t>Β</t>
  </si>
  <si>
    <t>35-75%</t>
  </si>
  <si>
    <t>20-65%</t>
  </si>
  <si>
    <t>ΝΔ-Δ</t>
  </si>
  <si>
    <t>Δ</t>
  </si>
  <si>
    <t>Γνευσιακός σχιστόλιθος</t>
  </si>
  <si>
    <t>30-70%</t>
  </si>
  <si>
    <t>ΒΑ</t>
  </si>
  <si>
    <t>30-50%</t>
  </si>
  <si>
    <t>Γνεύσιος-κατά θέσεις Μάρμαρα</t>
  </si>
  <si>
    <t>40-50%</t>
  </si>
  <si>
    <t>20-45%</t>
  </si>
  <si>
    <t>ΒΑ-ΝΔ</t>
  </si>
  <si>
    <t>30-60%</t>
  </si>
  <si>
    <t>Α-Β-Ν</t>
  </si>
  <si>
    <t>20-40%</t>
  </si>
  <si>
    <t>Διφυής,σπερμοφυής στη Πεύκη</t>
  </si>
  <si>
    <t>40-60%</t>
  </si>
  <si>
    <t>ΝΑ-ΒΑ</t>
  </si>
  <si>
    <t>35-55%</t>
  </si>
  <si>
    <t>Πρεμνοφυής,σπερμοφυής στη Πεύκη</t>
  </si>
  <si>
    <t>Πρεμνοφυής</t>
  </si>
  <si>
    <t>Δ-Ν</t>
  </si>
  <si>
    <t>30-45%</t>
  </si>
  <si>
    <t>Γνευσιακός σχιστόλιθος - Μάρμαρα</t>
  </si>
  <si>
    <t>25-50%</t>
  </si>
  <si>
    <t>50-80%</t>
  </si>
  <si>
    <t>40-65%</t>
  </si>
  <si>
    <t>ΒΑ-ΝΑ</t>
  </si>
  <si>
    <t>60-80%</t>
  </si>
  <si>
    <t>Ν-Α</t>
  </si>
  <si>
    <t>28-60%</t>
  </si>
  <si>
    <t>Δυφιής</t>
  </si>
  <si>
    <t>25-65%</t>
  </si>
  <si>
    <t>Β-ΒΔ-Δ</t>
  </si>
  <si>
    <t>Δ-ΝΔ-Ν</t>
  </si>
  <si>
    <t>25-75%</t>
  </si>
  <si>
    <t>Β-ΒΔ</t>
  </si>
  <si>
    <t>35-80%</t>
  </si>
  <si>
    <t>Β-ΒΑ-ΒΔ</t>
  </si>
  <si>
    <t>Γνεύσιος-Μαρμαριγιακός σχιστόλιθος.</t>
  </si>
  <si>
    <t>5-70%</t>
  </si>
  <si>
    <t>Β-ΒΔ-ΒΑ</t>
  </si>
  <si>
    <t>Πρεμνοφυής στη δρύ και διφυής στην Οξιά,</t>
  </si>
  <si>
    <t>Διφυής.</t>
  </si>
  <si>
    <t>Ν-Δ-Α</t>
  </si>
  <si>
    <t>50-90%</t>
  </si>
  <si>
    <t>Πρεμνοφυής στη Δρύ,σπερμοφυής στην Πεύκη</t>
  </si>
  <si>
    <t>30-55%</t>
  </si>
  <si>
    <t>Ν-Α-ΒΑ</t>
  </si>
  <si>
    <t>40-90%</t>
  </si>
  <si>
    <t>Ν-ΝΔ-ΝΑ</t>
  </si>
  <si>
    <t xml:space="preserve">Γνέυσιος  </t>
  </si>
  <si>
    <t>Ν-ΝΑ-ΝΔ</t>
  </si>
  <si>
    <t>Πρεμνοφυής στην Οξιά,σπερμοφυής στην Πεύκη</t>
  </si>
  <si>
    <t>40-75%</t>
  </si>
  <si>
    <t>Α-Β-ΒΔ</t>
  </si>
  <si>
    <t>Β-ΒΑ-Α</t>
  </si>
  <si>
    <t>ΒΔ-ΒΑ</t>
  </si>
  <si>
    <t>20-70%</t>
  </si>
  <si>
    <t>35-45%</t>
  </si>
  <si>
    <t>45-85%</t>
  </si>
  <si>
    <t>ΝΔ-ΝΑ</t>
  </si>
  <si>
    <t>30-75%</t>
  </si>
  <si>
    <t>45-75%</t>
  </si>
  <si>
    <t>Α-ΒΑ-ΝΔ</t>
  </si>
  <si>
    <t>35-65%</t>
  </si>
  <si>
    <t>Α-ΝΑ</t>
  </si>
  <si>
    <t>Δ-ΝΔ</t>
  </si>
  <si>
    <t>15-60%</t>
  </si>
  <si>
    <t>Α-ΒΔ-Ν</t>
  </si>
  <si>
    <t>ΒΔ-Δ</t>
  </si>
  <si>
    <t>Γνεύσιος-Μάρμαρα</t>
  </si>
  <si>
    <t>10-70%</t>
  </si>
  <si>
    <t>40-55%</t>
  </si>
  <si>
    <t>Ισχυρές</t>
  </si>
  <si>
    <t>40-85%</t>
  </si>
  <si>
    <t>Γνέυσιος σχιστολιθικός.</t>
  </si>
  <si>
    <t>15-75%</t>
  </si>
  <si>
    <t>10-75%</t>
  </si>
  <si>
    <t>30%-75%</t>
  </si>
  <si>
    <t>Διφυής στη Δρύ-Οξιά και σπερμοφυής στην Πεύκη.</t>
  </si>
  <si>
    <t>ΝΑ-Ν-ΝΔ</t>
  </si>
  <si>
    <t>Διφυής στη Δρύ-Οξιά και σπερμοφυής στην Πεύκη</t>
  </si>
  <si>
    <t>Δ-ΒΔ</t>
  </si>
  <si>
    <t xml:space="preserve">Γνεύσιος </t>
  </si>
  <si>
    <t>10-55%</t>
  </si>
  <si>
    <t>Β-ΝΔ</t>
  </si>
  <si>
    <t>10-60%</t>
  </si>
  <si>
    <t>ΒΑ-ΒΔ</t>
  </si>
  <si>
    <t>Πρεμνοφυής στην οξιά,σπερμοφυής στην Πεύκη και διφυήσ στην δρύ.</t>
  </si>
  <si>
    <t>ΝΔ-Ν</t>
  </si>
  <si>
    <t>Διφυής στην δρύ σπερμοφυής στην  πεύκη</t>
  </si>
  <si>
    <t>Γνεύσιος σχιστολιθικός</t>
  </si>
  <si>
    <t>20-60%</t>
  </si>
  <si>
    <t xml:space="preserve">Διφυής </t>
  </si>
  <si>
    <t>15-55%</t>
  </si>
  <si>
    <t>Γνεύσιος σχιστολιθικός και στο ανώτερο τμήμα Μάρμαρο.</t>
  </si>
  <si>
    <t>15-50%</t>
  </si>
  <si>
    <t>Γνεύσιος σχιστολιθικός-Μάρμαρα</t>
  </si>
  <si>
    <t>Γνεύσιος -Μάρμαρα</t>
  </si>
  <si>
    <t>25-55%</t>
  </si>
  <si>
    <t>5-50%</t>
  </si>
  <si>
    <t>Ν-ΝΑ-ΝΔ-Α</t>
  </si>
  <si>
    <t>Γνεύσιος σχιστόλιθος ασβεστόλιθος</t>
  </si>
  <si>
    <t>0.8-1.0</t>
  </si>
  <si>
    <t>Γνεύσιος κατά Μάρμαρα,σε τμήμα της συστάδας υπάρχει συμπαγής ασβεστόλιθος</t>
  </si>
  <si>
    <t>ΝΔ-Α-Δ</t>
  </si>
  <si>
    <t>Γνεύσιος κατά θέσεις Μάρμαρα</t>
  </si>
  <si>
    <t>5-60%</t>
  </si>
  <si>
    <t>Πρεμνοφυή</t>
  </si>
  <si>
    <t>Γνεύσιος κατά θέσεις ασβεστόλιθος</t>
  </si>
  <si>
    <t>ΒΔ-ΝΑ-ΝΔ</t>
  </si>
  <si>
    <t>Γνευσιακά</t>
  </si>
  <si>
    <t>Β-Ν-Δ-Α</t>
  </si>
  <si>
    <t>B-Ν-Δ</t>
  </si>
  <si>
    <t>Β-Ν-Δ</t>
  </si>
  <si>
    <t>Β-Ν</t>
  </si>
  <si>
    <t>5-75%</t>
  </si>
  <si>
    <t>Γνευσιος-Αμφιβολίτης-Μάρμαρα κατά θέσεις</t>
  </si>
  <si>
    <t>ΝΔ-ΒΔ-Δ</t>
  </si>
  <si>
    <t>Α-Δ</t>
  </si>
  <si>
    <t>Α-ΝΑ-Δ</t>
  </si>
  <si>
    <t>Ν-ΝΔ-ΒΑ</t>
  </si>
  <si>
    <t>ΤΜΗΜΑ /</t>
  </si>
  <si>
    <t>0.6-1.0</t>
  </si>
  <si>
    <t>0.7-1.0</t>
  </si>
  <si>
    <t>0.7-0.9</t>
  </si>
  <si>
    <t>0.5-0.9</t>
  </si>
  <si>
    <t>0.5-0.7</t>
  </si>
  <si>
    <t>0.6-0.9</t>
  </si>
  <si>
    <t>0.4-0.8</t>
  </si>
  <si>
    <t>0.6-0.8</t>
  </si>
  <si>
    <t>0.5-1.0</t>
  </si>
  <si>
    <t>0.8-1</t>
  </si>
  <si>
    <t>0.9-1</t>
  </si>
  <si>
    <t>0.9-1.0</t>
  </si>
  <si>
    <t>0.5-0.8</t>
  </si>
  <si>
    <t>0.8-0.9</t>
  </si>
  <si>
    <t>0.6-0.7</t>
  </si>
  <si>
    <t>0.7-0.8</t>
  </si>
  <si>
    <t>1.0-1.1</t>
  </si>
  <si>
    <t>0.3-0.6</t>
  </si>
  <si>
    <t>0.3-0.7</t>
  </si>
  <si>
    <t>ΠΕΡΙΓΡΑΦΙΚΑ</t>
  </si>
  <si>
    <t>ΥΠΟΛΟΓΙΣΜΟΣ ΕΚΤΑΣΕΩΝ ΜΕ ΒΑΣΗ ΤΟ ΤΜΗΜΑ / ΚΩΔΙΚΟ ΣΥΣΤΑΔΑΣ</t>
  </si>
  <si>
    <t>ΔΡΥ</t>
  </si>
  <si>
    <t>ΔΙΑΦ. ΠΛΑΤΥΦ</t>
  </si>
  <si>
    <t>ΔΑΣΟΣΚΕΠΗΣ ΕΚΤΑΣΗ</t>
  </si>
  <si>
    <t>ΕΚΘΕΣΗ</t>
  </si>
  <si>
    <t>ΠΕΤΡΩΜΑ</t>
  </si>
  <si>
    <t>ΚΛΙΣΗ</t>
  </si>
  <si>
    <t>ΔΙΑΧΕΙΡ. ΚΛΑΣΗ</t>
  </si>
  <si>
    <t>ΣΥΓΚΟΜΩΣΗ</t>
  </si>
  <si>
    <t>ΠΕΡΙΓΡΑΦΙΚΑ ΣΤΟΙΧΕΙΑ</t>
  </si>
  <si>
    <t>ΞΥΛΑΠΟΘΕΜΑ ΚΑΤΑ ΠΟΙΟΤΗΤΑ ΤΟΠΟΥ</t>
  </si>
  <si>
    <t>ΞΥΛΑΠΟΘΕΜΑ ΚΑΤΑ ΚΛΑΣΕΙΣ ΔΙΑΜΕΤΡΟΥ</t>
  </si>
  <si>
    <t>ΥΠΟΛΟΓΙΣΜΟΣ ΣΤΟΙΧΕΙΩΝ ΑΠΟ ΠΙΝΑΚΑ ΕΙΔΙΚΗΣ ΠΕΡΙΓΡΑΦΗΣ ΜΕ ΒΑΣΗ ΤΟ ΤΜΗΜΑ / ΚΩΔΙΚΟ ΣΥΣΤΑΔΑΣ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</si>
</sst>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sz val="12"/>
      <color theme="1"/>
      <name val="Bookman Old Style"/>
      <family val="1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Bookman Old Style"/>
      <family val="1"/>
      <charset val="161"/>
    </font>
    <font>
      <sz val="14"/>
      <color theme="1"/>
      <name val="Bookman Old Style"/>
      <family val="1"/>
      <charset val="161"/>
    </font>
    <font>
      <sz val="14"/>
      <color rgb="FFFF0000"/>
      <name val="Bookman Old Style"/>
      <family val="1"/>
      <charset val="161"/>
    </font>
    <font>
      <b/>
      <sz val="14"/>
      <color theme="8" tint="-0.249977111117893"/>
      <name val="Bookman Old Style"/>
      <family val="1"/>
      <charset val="161"/>
    </font>
    <font>
      <b/>
      <sz val="14"/>
      <color theme="1"/>
      <name val="Bookman Old Style"/>
      <family val="1"/>
      <charset val="161"/>
    </font>
    <font>
      <b/>
      <sz val="11"/>
      <color theme="1"/>
      <name val="Bookman Old Style"/>
      <family val="1"/>
      <charset val="161"/>
    </font>
    <font>
      <b/>
      <i/>
      <sz val="11"/>
      <color theme="1"/>
      <name val="Bookman Old Style"/>
      <family val="1"/>
      <charset val="161"/>
    </font>
    <font>
      <b/>
      <i/>
      <sz val="11"/>
      <color theme="1"/>
      <name val="Calibri"/>
      <family val="2"/>
      <charset val="161"/>
      <scheme val="minor"/>
    </font>
    <font>
      <b/>
      <sz val="11"/>
      <color rgb="FFFF0000"/>
      <name val="Bookman Old Style"/>
      <family val="1"/>
      <charset val="161"/>
    </font>
    <font>
      <b/>
      <sz val="12"/>
      <color theme="1"/>
      <name val="Bookman Old Style"/>
      <family val="1"/>
      <charset val="161"/>
    </font>
    <font>
      <b/>
      <sz val="14"/>
      <color rgb="FFFFC000"/>
      <name val="Bookman Old Style"/>
      <family val="1"/>
      <charset val="161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" fontId="1" fillId="0" borderId="0" xfId="0" applyNumberFormat="1" applyFont="1"/>
    <xf numFmtId="2" fontId="0" fillId="0" borderId="0" xfId="0" applyNumberFormat="1"/>
    <xf numFmtId="3" fontId="0" fillId="0" borderId="0" xfId="0" applyNumberFormat="1"/>
    <xf numFmtId="0" fontId="4" fillId="6" borderId="0" xfId="0" applyFont="1" applyFill="1"/>
    <xf numFmtId="0" fontId="5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9" xfId="0" applyBorder="1" applyAlignment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vertical="center"/>
    </xf>
    <xf numFmtId="0" fontId="3" fillId="7" borderId="0" xfId="0" applyFont="1" applyFill="1"/>
    <xf numFmtId="0" fontId="3" fillId="7" borderId="2" xfId="0" applyFont="1" applyFill="1" applyBorder="1"/>
    <xf numFmtId="0" fontId="8" fillId="7" borderId="2" xfId="0" applyFont="1" applyFill="1" applyBorder="1"/>
    <xf numFmtId="0" fontId="3" fillId="8" borderId="2" xfId="0" applyFont="1" applyFill="1" applyBorder="1"/>
    <xf numFmtId="9" fontId="3" fillId="7" borderId="2" xfId="0" applyNumberFormat="1" applyFont="1" applyFill="1" applyBorder="1"/>
    <xf numFmtId="3" fontId="3" fillId="8" borderId="2" xfId="0" applyNumberFormat="1" applyFont="1" applyFill="1" applyBorder="1"/>
    <xf numFmtId="9" fontId="3" fillId="7" borderId="0" xfId="0" applyNumberFormat="1" applyFont="1" applyFill="1"/>
    <xf numFmtId="0" fontId="8" fillId="7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7" borderId="0" xfId="0" applyFont="1" applyFill="1" applyBorder="1" applyAlignment="1"/>
    <xf numFmtId="0" fontId="8" fillId="7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10" fillId="0" borderId="0" xfId="0" applyFont="1" applyAlignment="1"/>
    <xf numFmtId="0" fontId="8" fillId="8" borderId="2" xfId="0" applyFont="1" applyFill="1" applyBorder="1" applyAlignment="1">
      <alignment horizontal="center" vertical="center"/>
    </xf>
    <xf numFmtId="2" fontId="3" fillId="7" borderId="2" xfId="0" applyNumberFormat="1" applyFont="1" applyFill="1" applyBorder="1"/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7" fillId="0" borderId="0" xfId="0" applyFont="1"/>
    <xf numFmtId="0" fontId="8" fillId="2" borderId="12" xfId="0" applyFont="1" applyFill="1" applyBorder="1" applyAlignment="1">
      <alignment horizontal="center"/>
    </xf>
    <xf numFmtId="0" fontId="3" fillId="3" borderId="2" xfId="0" applyFont="1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Fill="1"/>
    <xf numFmtId="0" fontId="0" fillId="0" borderId="0" xfId="0" applyFill="1"/>
    <xf numFmtId="2" fontId="0" fillId="0" borderId="0" xfId="0" applyNumberFormat="1" applyFill="1"/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6"/>
  <sheetViews>
    <sheetView tabSelected="1" workbookViewId="0">
      <selection activeCell="D11" sqref="D11"/>
    </sheetView>
  </sheetViews>
  <sheetFormatPr defaultRowHeight="15" x14ac:dyDescent="0.25"/>
  <cols>
    <col min="2" max="2" width="12.42578125" customWidth="1"/>
    <col min="3" max="3" width="28.7109375" customWidth="1"/>
    <col min="4" max="4" width="22.7109375" customWidth="1"/>
    <col min="5" max="5" width="14.5703125" customWidth="1"/>
    <col min="6" max="6" width="16.5703125" customWidth="1"/>
    <col min="7" max="7" width="17.85546875" customWidth="1"/>
    <col min="8" max="8" width="14.28515625" customWidth="1"/>
    <col min="9" max="9" width="11" customWidth="1"/>
    <col min="10" max="10" width="16" customWidth="1"/>
    <col min="11" max="11" width="12.5703125" customWidth="1"/>
    <col min="14" max="14" width="9.42578125" bestFit="1" customWidth="1"/>
    <col min="18" max="18" width="10.5703125" bestFit="1" customWidth="1"/>
    <col min="19" max="19" width="8.85546875" customWidth="1"/>
    <col min="20" max="20" width="11.7109375" customWidth="1"/>
    <col min="22" max="22" width="10.5703125" bestFit="1" customWidth="1"/>
    <col min="24" max="24" width="11.140625" customWidth="1"/>
    <col min="28" max="28" width="10.5703125" customWidth="1"/>
    <col min="32" max="32" width="12" customWidth="1"/>
  </cols>
  <sheetData>
    <row r="2" spans="2:37" ht="18" x14ac:dyDescent="0.25">
      <c r="D2" s="41" t="s">
        <v>590</v>
      </c>
    </row>
    <row r="4" spans="2:37" ht="36" x14ac:dyDescent="0.25">
      <c r="C4" s="6">
        <f>Εκτάσεις_Συστάδα!K1</f>
        <v>0</v>
      </c>
      <c r="D4" s="6">
        <f>Εκτάσεις_Συστάδα!L1</f>
        <v>0</v>
      </c>
      <c r="E4" s="6">
        <f>Εκτάσεις_Συστάδα!M1</f>
        <v>0</v>
      </c>
      <c r="F4" s="6">
        <f>Εκτάσεις_Συστάδα!N1</f>
        <v>0</v>
      </c>
      <c r="G4" s="6">
        <f>Εκτάσεις_Συστάδα!O1</f>
        <v>0</v>
      </c>
      <c r="H4" s="6">
        <f>Εκτάσεις_Συστάδα!P1</f>
        <v>0</v>
      </c>
      <c r="I4" s="6">
        <f>Εκτάσεις_Συστάδα!Q1</f>
        <v>0</v>
      </c>
    </row>
    <row r="5" spans="2:37" ht="18" x14ac:dyDescent="0.25">
      <c r="C5" s="7" t="s">
        <v>5</v>
      </c>
      <c r="D5" s="5"/>
      <c r="E5" s="5"/>
      <c r="F5" s="5"/>
      <c r="G5" s="5"/>
      <c r="H5" s="5"/>
      <c r="I5" s="5"/>
    </row>
    <row r="6" spans="2:37" ht="18" x14ac:dyDescent="0.25">
      <c r="C6" s="5"/>
      <c r="D6" s="8" t="str">
        <f>VLOOKUP(ΥΠΟΛΟΓΙΣΜΟΙ!$C$5,Εκτάσεις_Συστάδα!$A$2:$G$248,2,0)</f>
        <v>Δρυός</v>
      </c>
      <c r="E6" s="8">
        <f>VLOOKUP(ΥΠΟΛΟΓΙΣΜΟΙ!$C$5,Εκτάσεις_Συστάδα!$A$2:$G$248,3,0)</f>
        <v>56.689500000000002</v>
      </c>
      <c r="F6" s="8">
        <f>VLOOKUP(ΥΠΟΛΟΓΙΣΜΟΙ!$C$5,Εκτάσεις_Συστάδα!$A$2:$G$248,4,0)</f>
        <v>3.0339999999999998</v>
      </c>
      <c r="G6" s="8" t="str">
        <f>VLOOKUP(ΥΠΟΛΟΓΙΣΜΟΙ!$C$5,Εκτάσεις_Συστάδα!$A$2:$G$248,5,0)</f>
        <v/>
      </c>
      <c r="H6" s="8">
        <f>VLOOKUP(ΥΠΟΛΟΓΙΣΜΟΙ!$C$5,Εκτάσεις_Συστάδα!$A$2:$G$248,6,0)</f>
        <v>3.8557000000000001</v>
      </c>
      <c r="I6" s="8" t="str">
        <f>VLOOKUP(ΥΠΟΛΟΓΙΣΜΟΙ!$C$5,Εκτάσεις_Συστάδα!$A$2:$G$248,7,0)</f>
        <v/>
      </c>
    </row>
    <row r="7" spans="2:37" ht="18" x14ac:dyDescent="0.25">
      <c r="C7" s="9"/>
      <c r="D7" s="9"/>
      <c r="E7" s="9"/>
      <c r="F7" s="9"/>
      <c r="G7" s="9"/>
      <c r="H7" s="9"/>
      <c r="I7" s="9"/>
    </row>
    <row r="11" spans="2:37" ht="18" x14ac:dyDescent="0.25">
      <c r="D11" s="41" t="s">
        <v>602</v>
      </c>
    </row>
    <row r="12" spans="2:37" ht="18" x14ac:dyDescent="0.25">
      <c r="D12" s="41"/>
      <c r="Q12" s="44" t="s">
        <v>601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2:37" ht="15.75" x14ac:dyDescent="0.25">
      <c r="C13" s="44" t="s">
        <v>593</v>
      </c>
      <c r="D13" s="44"/>
      <c r="E13" s="44"/>
      <c r="F13" s="44"/>
      <c r="G13" s="44" t="s">
        <v>599</v>
      </c>
      <c r="H13" s="44"/>
      <c r="I13" s="44"/>
      <c r="J13" s="44"/>
      <c r="K13" s="44"/>
      <c r="L13" s="45" t="s">
        <v>600</v>
      </c>
      <c r="M13" s="45"/>
      <c r="N13" s="45"/>
      <c r="O13" s="45"/>
      <c r="P13" s="45"/>
      <c r="Q13" s="44" t="s">
        <v>399</v>
      </c>
      <c r="R13" s="44"/>
      <c r="S13" s="44"/>
      <c r="T13" s="44"/>
      <c r="U13" s="44" t="s">
        <v>400</v>
      </c>
      <c r="V13" s="44"/>
      <c r="W13" s="44"/>
      <c r="X13" s="44"/>
      <c r="Y13" s="44" t="s">
        <v>401</v>
      </c>
      <c r="Z13" s="44"/>
      <c r="AA13" s="44"/>
      <c r="AB13" s="44"/>
      <c r="AC13" s="44" t="s">
        <v>402</v>
      </c>
      <c r="AD13" s="44"/>
      <c r="AE13" s="44"/>
      <c r="AF13" s="44"/>
    </row>
    <row r="14" spans="2:37" ht="47.25" x14ac:dyDescent="0.25">
      <c r="B14" s="46" t="s">
        <v>259</v>
      </c>
      <c r="C14" s="53" t="s">
        <v>262</v>
      </c>
      <c r="D14" s="53" t="s">
        <v>263</v>
      </c>
      <c r="E14" s="53" t="s">
        <v>591</v>
      </c>
      <c r="F14" s="53" t="s">
        <v>592</v>
      </c>
      <c r="G14" s="57" t="s">
        <v>594</v>
      </c>
      <c r="H14" s="57" t="s">
        <v>595</v>
      </c>
      <c r="I14" s="57" t="s">
        <v>596</v>
      </c>
      <c r="J14" s="58" t="s">
        <v>597</v>
      </c>
      <c r="K14" s="58" t="s">
        <v>598</v>
      </c>
      <c r="L14" s="56" t="s">
        <v>399</v>
      </c>
      <c r="M14" s="56" t="s">
        <v>400</v>
      </c>
      <c r="N14" s="56" t="s">
        <v>401</v>
      </c>
      <c r="O14" s="56" t="s">
        <v>392</v>
      </c>
      <c r="P14" s="56" t="s">
        <v>403</v>
      </c>
      <c r="Q14" s="52" t="s">
        <v>262</v>
      </c>
      <c r="R14" s="52" t="s">
        <v>263</v>
      </c>
      <c r="S14" s="52" t="s">
        <v>591</v>
      </c>
      <c r="T14" s="60" t="s">
        <v>592</v>
      </c>
      <c r="U14" s="54" t="s">
        <v>262</v>
      </c>
      <c r="V14" s="54" t="s">
        <v>263</v>
      </c>
      <c r="W14" s="54" t="s">
        <v>591</v>
      </c>
      <c r="X14" s="55" t="s">
        <v>592</v>
      </c>
      <c r="Y14" s="59" t="s">
        <v>262</v>
      </c>
      <c r="Z14" s="59" t="s">
        <v>263</v>
      </c>
      <c r="AA14" s="59" t="s">
        <v>591</v>
      </c>
      <c r="AB14" s="61" t="s">
        <v>592</v>
      </c>
      <c r="AC14" s="62" t="s">
        <v>262</v>
      </c>
      <c r="AD14" s="62" t="s">
        <v>263</v>
      </c>
      <c r="AE14" s="62" t="s">
        <v>591</v>
      </c>
      <c r="AF14" s="63" t="s">
        <v>592</v>
      </c>
    </row>
    <row r="15" spans="2:37" ht="18.75" thickBot="1" x14ac:dyDescent="0.3">
      <c r="B15" s="65" t="s">
        <v>375</v>
      </c>
    </row>
    <row r="16" spans="2:37" ht="59.25" customHeight="1" thickBot="1" x14ac:dyDescent="0.3">
      <c r="C16" s="50">
        <f>VLOOKUP(ΥΠΟΛΟΓΙΣΜΟΙ!$B$15,Πίνακες_Ειδ._Περιγραφής!$A$7:$AK$180,2,0)</f>
        <v>12.820233916200001</v>
      </c>
      <c r="D16" s="50" t="str">
        <f>VLOOKUP(ΥΠΟΛΟΓΙΣΜΟΙ!$B$15,Πίνακες_Ειδ._Περιγραφής!$A$7:$AK$180,3,0)</f>
        <v/>
      </c>
      <c r="E16" s="50">
        <f>VLOOKUP(ΥΠΟΛΟΓΙΣΜΟΙ!$B$15,Πίνακες_Ειδ._Περιγραφής!$A$7:$AK$180,4,0)</f>
        <v>16.982867823399999</v>
      </c>
      <c r="F16" s="50" t="str">
        <f>VLOOKUP(ΥΠΟΛΟΓΙΣΜΟΙ!$B$15,Πίνακες_Ειδ._Περιγραφής!$A$7:$AK$180,5,0)</f>
        <v/>
      </c>
      <c r="G16" s="51" t="str">
        <f>VLOOKUP(ΥΠΟΛΟΓΙΣΜΟΙ!$B$15,Πίνακες_Ειδ._Περιγραφής!$A$7:$AK$180,7,0)</f>
        <v>Β</v>
      </c>
      <c r="H16" s="64" t="str">
        <f>VLOOKUP(ΥΠΟΛΟΓΙΣΜΟΙ!$B$15,Πίνακες_Ειδ._Περιγραφής!$A$7:$AK$180,8,0)</f>
        <v>Γνευσιακός σχιστόλιθος</v>
      </c>
      <c r="I16" s="51">
        <f>VLOOKUP(ΥΠΟΛΟΓΙΣΜΟΙ!$B$15,Πίνακες_Ειδ._Περιγραφής!$A$7:$AK$180,9,0)</f>
        <v>0</v>
      </c>
      <c r="J16" s="64" t="str">
        <f>VLOOKUP(ΥΠΟΛΟΓΙΣΜΟΙ!$B$15,Πίνακες_Ειδ._Περιγραφής!$A$7:$AK$180,10,0)</f>
        <v>Διφυής</v>
      </c>
      <c r="K16" s="50">
        <f>VLOOKUP(ΥΠΟΛΟΓΙΣΜΟΙ!$B$15,Πίνακες_Ειδ._Περιγραφής!$A$7:$AK$180,11,0)</f>
        <v>0</v>
      </c>
      <c r="L16" s="50" t="str">
        <f>VLOOKUP(ΥΠΟΛΟΓΙΣΜΟΙ!$B$15,Πίνακες_Ειδ._Περιγραφής!$A$7:$AK$180,12,0)</f>
        <v/>
      </c>
      <c r="M16" s="50">
        <f>VLOOKUP(ΥΠΟΛΟΓΙΣΜΟΙ!$B$15,Πίνακες_Ειδ._Περιγραφής!$A$7:$AK$180,13,0)</f>
        <v>10.9752963379</v>
      </c>
      <c r="N16" s="50">
        <f>VLOOKUP(ΥΠΟΛΟΓΙΣΜΟΙ!$B$15,Πίνακες_Ειδ._Περιγραφής!$A$7:$AK$180,14,0)</f>
        <v>43.901185351599999</v>
      </c>
      <c r="O16" s="50" t="str">
        <f>VLOOKUP(ΥΠΟΛΟΓΙΣΜΟΙ!$B$15,Πίνακες_Ειδ._Περιγραφής!$A$7:$AK$180,15,0)</f>
        <v/>
      </c>
      <c r="P16" s="50" t="str">
        <f>VLOOKUP(ΥΠΟΛΟΓΙΣΜΟΙ!$B$15,Πίνακες_Ειδ._Περιγραφής!$A$7:$AK$180,16,0)</f>
        <v/>
      </c>
      <c r="Q16" s="50">
        <f>VLOOKUP(ΥΠΟΛΟΓΙΣΜΟΙ!$B$15,Πίνακες_Ειδ._Περιγραφής!$A$7:$AK$180,17,0)</f>
        <v>106</v>
      </c>
      <c r="R16" s="50" t="str">
        <f>VLOOKUP(ΥΠΟΛΟΓΙΣΜΟΙ!$B$15,Πίνακες_Ειδ._Περιγραφής!$A$7:$AK$180,18,0)</f>
        <v/>
      </c>
      <c r="S16" s="50">
        <f>VLOOKUP(ΥΠΟΛΟΓΙΣΜΟΙ!$B$15,Πίνακες_Ειδ._Περιγραφής!$A$7:$AK$180,19,0)</f>
        <v>301</v>
      </c>
      <c r="T16" s="50" t="str">
        <f>VLOOKUP(ΥΠΟΛΟΓΙΣΜΟΙ!$B$15,Πίνακες_Ειδ._Περιγραφής!$A$7:$AK$180,20,0)</f>
        <v/>
      </c>
      <c r="U16" s="50">
        <f>VLOOKUP(ΥΠΟΛΟΓΙΣΜΟΙ!$B$15,Πίνακες_Ειδ._Περιγραφής!$A$7:$AK$180,21,0)</f>
        <v>44</v>
      </c>
      <c r="V16" s="50" t="str">
        <f>VLOOKUP(ΥΠΟΛΟΓΙΣΜΟΙ!$B$15,Πίνακες_Ειδ._Περιγραφής!$A$7:$AK$180,22,0)</f>
        <v/>
      </c>
      <c r="W16" s="50" t="str">
        <f>VLOOKUP(ΥΠΟΛΟΓΙΣΜΟΙ!$B$15,Πίνακες_Ειδ._Περιγραφής!$A$7:$AK$180,23,0)</f>
        <v/>
      </c>
      <c r="X16" s="50" t="str">
        <f>VLOOKUP(ΥΠΟΛΟΓΙΣΜΟΙ!$B$15,Πίνακες_Ειδ._Περιγραφής!$A$7:$AK$180,24,0)</f>
        <v/>
      </c>
      <c r="Y16" s="50" t="str">
        <f>VLOOKUP(ΥΠΟΛΟΓΙΣΜΟΙ!$B$15,Πίνακες_Ειδ._Περιγραφής!$A$7:$AK$180,25,0)</f>
        <v/>
      </c>
      <c r="Z16" s="50" t="str">
        <f>VLOOKUP(ΥΠΟΛΟΓΙΣΜΟΙ!$B$15,Πίνακες_Ειδ._Περιγραφής!$A$7:$AK$180,26,0)</f>
        <v/>
      </c>
      <c r="AA16" s="50" t="str">
        <f>VLOOKUP(ΥΠΟΛΟΓΙΣΜΟΙ!$B$15,Πίνακες_Ειδ._Περιγραφής!$A$7:$AK$180,27,0)</f>
        <v/>
      </c>
      <c r="AB16" s="50" t="str">
        <f>VLOOKUP(ΥΠΟΛΟΓΙΣΜΟΙ!$B$15,Πίνακες_Ειδ._Περιγραφής!$A$7:$AK$180,28,0)</f>
        <v/>
      </c>
      <c r="AC16" s="50" t="str">
        <f>VLOOKUP(ΥΠΟΛΟΓΙΣΜΟΙ!$B$15,Πίνακες_Ειδ._Περιγραφής!$A$7:$AK$180,29,0)</f>
        <v/>
      </c>
      <c r="AD16" s="50" t="str">
        <f>VLOOKUP(ΥΠΟΛΟΓΙΣΜΟΙ!$B$15,Πίνακες_Ειδ._Περιγραφής!$A$7:$AK$180,30,0)</f>
        <v/>
      </c>
      <c r="AE16" s="50" t="str">
        <f>VLOOKUP(ΥΠΟΛΟΓΙΣΜΟΙ!$B$15,Πίνακες_Ειδ._Περιγραφής!$A$7:$AK$180,31,0)</f>
        <v/>
      </c>
      <c r="AF16" s="50" t="str">
        <f>VLOOKUP(ΥΠΟΛΟΓΙΣΜΟΙ!$B$15,Πίνακες_Ειδ._Περιγραφής!$A$7:$AK$180,32,0)</f>
        <v/>
      </c>
    </row>
  </sheetData>
  <mergeCells count="8">
    <mergeCell ref="C13:F13"/>
    <mergeCell ref="G13:K13"/>
    <mergeCell ref="L13:P13"/>
    <mergeCell ref="Q12:AK12"/>
    <mergeCell ref="Q13:T13"/>
    <mergeCell ref="U13:X13"/>
    <mergeCell ref="Y13:AB13"/>
    <mergeCell ref="AC13:AF13"/>
  </mergeCell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Εκτάσεις_Συστάδα!$A$2:$A$248</xm:f>
          </x14:formula1>
          <xm:sqref>C5</xm:sqref>
        </x14:dataValidation>
        <x14:dataValidation type="list" allowBlank="1" showInputMessage="1" showErrorMessage="1">
          <x14:formula1>
            <xm:f>Πίνακες_Ειδ._Περιγραφής!$A$7:$A$180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workbookViewId="0"/>
  </sheetViews>
  <sheetFormatPr defaultRowHeight="15" x14ac:dyDescent="0.25"/>
  <cols>
    <col min="1" max="1" width="22.140625" customWidth="1"/>
    <col min="2" max="2" width="27.85546875" customWidth="1"/>
    <col min="3" max="3" width="15.42578125" customWidth="1"/>
    <col min="4" max="4" width="16.140625" customWidth="1"/>
    <col min="5" max="5" width="13.85546875" customWidth="1"/>
    <col min="6" max="6" width="12" customWidth="1"/>
    <col min="7" max="7" width="9.140625" customWidth="1"/>
    <col min="8" max="8" width="16" customWidth="1"/>
    <col min="11" max="11" width="17.42578125" customWidth="1"/>
    <col min="12" max="12" width="20" customWidth="1"/>
    <col min="13" max="13" width="18" style="3" customWidth="1"/>
    <col min="14" max="14" width="17.42578125" customWidth="1"/>
    <col min="15" max="15" width="19.140625" customWidth="1"/>
    <col min="16" max="16" width="14.5703125" customWidth="1"/>
  </cols>
  <sheetData>
    <row r="1" spans="1:18" ht="15.75" x14ac:dyDescent="0.25">
      <c r="A1" s="1" t="s">
        <v>259</v>
      </c>
      <c r="B1" s="1" t="s">
        <v>258</v>
      </c>
      <c r="C1" s="1" t="s">
        <v>1</v>
      </c>
      <c r="D1" s="1" t="s">
        <v>260</v>
      </c>
      <c r="E1" s="1" t="s">
        <v>261</v>
      </c>
      <c r="F1" s="1" t="s">
        <v>2</v>
      </c>
      <c r="G1" s="1" t="s">
        <v>3</v>
      </c>
      <c r="H1" s="1" t="s">
        <v>4</v>
      </c>
      <c r="I1" s="1"/>
      <c r="K1" s="47"/>
      <c r="L1" s="47"/>
      <c r="M1" s="47"/>
      <c r="N1" s="47"/>
      <c r="O1" s="47"/>
      <c r="P1" s="47"/>
      <c r="Q1" s="47"/>
    </row>
    <row r="2" spans="1:18" ht="15.75" x14ac:dyDescent="0.25">
      <c r="A2" s="1" t="s">
        <v>5</v>
      </c>
      <c r="B2" s="1" t="s">
        <v>7</v>
      </c>
      <c r="C2" s="2">
        <v>56.689500000000002</v>
      </c>
      <c r="D2" s="2">
        <v>3.0339999999999998</v>
      </c>
      <c r="E2" s="2" t="s">
        <v>6</v>
      </c>
      <c r="F2" s="2">
        <v>3.8557000000000001</v>
      </c>
      <c r="G2" s="2" t="s">
        <v>6</v>
      </c>
      <c r="H2" s="2">
        <v>63.5792</v>
      </c>
      <c r="K2" s="48"/>
      <c r="L2" s="48"/>
      <c r="M2" s="49"/>
      <c r="N2" s="49"/>
      <c r="O2" s="49"/>
      <c r="P2" s="49"/>
      <c r="Q2" s="49"/>
      <c r="R2" s="3"/>
    </row>
    <row r="3" spans="1:18" ht="15.75" x14ac:dyDescent="0.25">
      <c r="A3" s="1" t="s">
        <v>8</v>
      </c>
      <c r="B3" s="1" t="s">
        <v>7</v>
      </c>
      <c r="C3" s="2">
        <v>62.255099999999999</v>
      </c>
      <c r="D3" s="2">
        <v>8.0775000000000006</v>
      </c>
      <c r="E3" s="2" t="s">
        <v>6</v>
      </c>
      <c r="F3" s="2">
        <v>3.698</v>
      </c>
      <c r="G3" s="2" t="s">
        <v>6</v>
      </c>
      <c r="H3" s="2">
        <v>74.030599999999993</v>
      </c>
    </row>
    <row r="4" spans="1:18" ht="15.75" x14ac:dyDescent="0.25">
      <c r="A4" s="1" t="s">
        <v>9</v>
      </c>
      <c r="B4" s="1" t="s">
        <v>7</v>
      </c>
      <c r="C4" s="2">
        <v>59.813899999999997</v>
      </c>
      <c r="D4" s="2" t="s">
        <v>6</v>
      </c>
      <c r="E4" s="2" t="s">
        <v>6</v>
      </c>
      <c r="F4" s="2">
        <v>1.4581</v>
      </c>
      <c r="G4" s="2" t="s">
        <v>6</v>
      </c>
      <c r="H4" s="2">
        <v>61.271999999999998</v>
      </c>
    </row>
    <row r="5" spans="1:18" ht="15.75" x14ac:dyDescent="0.25">
      <c r="A5" s="1" t="s">
        <v>10</v>
      </c>
      <c r="B5" s="1" t="s">
        <v>7</v>
      </c>
      <c r="C5" s="2">
        <v>52.4756</v>
      </c>
      <c r="D5" s="2" t="s">
        <v>6</v>
      </c>
      <c r="E5" s="2" t="s">
        <v>6</v>
      </c>
      <c r="F5" s="2">
        <v>9.8699999999999996E-2</v>
      </c>
      <c r="G5" s="2" t="s">
        <v>6</v>
      </c>
      <c r="H5" s="2">
        <v>52.574300000000001</v>
      </c>
    </row>
    <row r="6" spans="1:18" ht="15.75" x14ac:dyDescent="0.25">
      <c r="A6" s="1" t="s">
        <v>11</v>
      </c>
      <c r="B6" s="1" t="s">
        <v>7</v>
      </c>
      <c r="C6" s="2">
        <v>28.935300000000002</v>
      </c>
      <c r="D6" s="2" t="s">
        <v>6</v>
      </c>
      <c r="E6" s="2" t="s">
        <v>6</v>
      </c>
      <c r="F6" s="2">
        <v>0.14779999999999999</v>
      </c>
      <c r="G6" s="2" t="s">
        <v>6</v>
      </c>
      <c r="H6" s="2">
        <v>29.083100000000002</v>
      </c>
    </row>
    <row r="7" spans="1:18" ht="15.75" x14ac:dyDescent="0.25">
      <c r="A7" s="1" t="s">
        <v>12</v>
      </c>
      <c r="B7" s="1" t="s">
        <v>7</v>
      </c>
      <c r="C7" s="2">
        <v>45.401200000000003</v>
      </c>
      <c r="D7" s="2">
        <v>0.19239999999999999</v>
      </c>
      <c r="E7" s="2" t="s">
        <v>6</v>
      </c>
      <c r="F7" s="2">
        <v>1.7093</v>
      </c>
      <c r="G7" s="2" t="s">
        <v>6</v>
      </c>
      <c r="H7" s="2">
        <v>47.302900000000001</v>
      </c>
    </row>
    <row r="8" spans="1:18" ht="15.75" x14ac:dyDescent="0.25">
      <c r="A8" s="1" t="s">
        <v>13</v>
      </c>
      <c r="B8" s="1" t="s">
        <v>7</v>
      </c>
      <c r="C8" s="2">
        <v>62.430700000000002</v>
      </c>
      <c r="D8" s="2">
        <v>1.0225</v>
      </c>
      <c r="E8" s="2" t="s">
        <v>6</v>
      </c>
      <c r="F8" s="2">
        <v>0.27189999999999998</v>
      </c>
      <c r="G8" s="2" t="s">
        <v>6</v>
      </c>
      <c r="H8" s="2">
        <v>63.725100000000005</v>
      </c>
    </row>
    <row r="9" spans="1:18" ht="15.75" x14ac:dyDescent="0.25">
      <c r="A9" s="1" t="s">
        <v>14</v>
      </c>
      <c r="B9" s="1" t="s">
        <v>7</v>
      </c>
      <c r="C9" s="2">
        <v>71.504599999999996</v>
      </c>
      <c r="D9" s="2">
        <v>0.71870000000000001</v>
      </c>
      <c r="E9" s="2" t="s">
        <v>6</v>
      </c>
      <c r="F9" s="2">
        <v>4.7458999999999998</v>
      </c>
      <c r="G9" s="2" t="s">
        <v>6</v>
      </c>
      <c r="H9" s="2">
        <v>76.969200000000001</v>
      </c>
    </row>
    <row r="10" spans="1:18" ht="15.75" x14ac:dyDescent="0.25">
      <c r="A10" s="1" t="s">
        <v>15</v>
      </c>
      <c r="B10" s="1" t="s">
        <v>7</v>
      </c>
      <c r="C10" s="2">
        <v>43.7029</v>
      </c>
      <c r="D10" s="2">
        <v>1.1498999999999999</v>
      </c>
      <c r="E10" s="2" t="s">
        <v>6</v>
      </c>
      <c r="F10" s="2">
        <v>2.1263999999999998</v>
      </c>
      <c r="G10" s="2" t="s">
        <v>6</v>
      </c>
      <c r="H10" s="2">
        <v>46.979199999999999</v>
      </c>
    </row>
    <row r="11" spans="1:18" ht="15.75" x14ac:dyDescent="0.25">
      <c r="A11" s="1" t="s">
        <v>16</v>
      </c>
      <c r="B11" s="1" t="s">
        <v>7</v>
      </c>
      <c r="C11" s="2">
        <v>45.383699999999997</v>
      </c>
      <c r="D11" s="2" t="s">
        <v>6</v>
      </c>
      <c r="E11" s="2">
        <v>1.3001</v>
      </c>
      <c r="F11" s="2">
        <v>1.774</v>
      </c>
      <c r="G11" s="2" t="s">
        <v>6</v>
      </c>
      <c r="H11" s="2">
        <v>48.457799999999999</v>
      </c>
    </row>
    <row r="12" spans="1:18" ht="15.75" x14ac:dyDescent="0.25">
      <c r="A12" s="1" t="s">
        <v>17</v>
      </c>
      <c r="B12" s="1" t="s">
        <v>7</v>
      </c>
      <c r="C12" s="2">
        <v>97.429400000000001</v>
      </c>
      <c r="D12" s="2">
        <v>3.0320999999999998</v>
      </c>
      <c r="E12" s="2">
        <v>4.4310999999999998</v>
      </c>
      <c r="F12" s="2">
        <v>18.4922</v>
      </c>
      <c r="G12" s="2" t="s">
        <v>6</v>
      </c>
      <c r="H12" s="2">
        <v>123.3848</v>
      </c>
    </row>
    <row r="13" spans="1:18" ht="15.75" x14ac:dyDescent="0.25">
      <c r="A13" s="1" t="s">
        <v>18</v>
      </c>
      <c r="B13" s="1" t="s">
        <v>7</v>
      </c>
      <c r="C13" s="2">
        <v>51.945900000000002</v>
      </c>
      <c r="D13" s="2">
        <v>1.2699</v>
      </c>
      <c r="E13" s="2" t="s">
        <v>6</v>
      </c>
      <c r="F13" s="2">
        <v>14.058</v>
      </c>
      <c r="G13" s="2" t="s">
        <v>6</v>
      </c>
      <c r="H13" s="2">
        <v>67.273799999999994</v>
      </c>
    </row>
    <row r="14" spans="1:18" ht="15.75" x14ac:dyDescent="0.25">
      <c r="A14" s="1" t="s">
        <v>19</v>
      </c>
      <c r="B14" s="1" t="s">
        <v>7</v>
      </c>
      <c r="C14" s="2">
        <v>52.604899999999994</v>
      </c>
      <c r="D14" s="2">
        <v>0.72</v>
      </c>
      <c r="E14" s="2" t="s">
        <v>6</v>
      </c>
      <c r="F14" s="2">
        <v>5.0891000000000002</v>
      </c>
      <c r="G14" s="2" t="s">
        <v>6</v>
      </c>
      <c r="H14" s="2">
        <v>58.413999999999994</v>
      </c>
    </row>
    <row r="15" spans="1:18" ht="15.75" x14ac:dyDescent="0.25">
      <c r="A15" s="1" t="s">
        <v>20</v>
      </c>
      <c r="B15" s="1" t="s">
        <v>7</v>
      </c>
      <c r="C15" s="2">
        <v>58.991300000000003</v>
      </c>
      <c r="D15" s="2" t="s">
        <v>6</v>
      </c>
      <c r="E15" s="2" t="s">
        <v>6</v>
      </c>
      <c r="F15" s="2">
        <v>4.3810000000000002</v>
      </c>
      <c r="G15" s="2" t="s">
        <v>6</v>
      </c>
      <c r="H15" s="2">
        <v>63.372300000000003</v>
      </c>
    </row>
    <row r="16" spans="1:18" ht="15.75" x14ac:dyDescent="0.25">
      <c r="A16" s="1" t="s">
        <v>21</v>
      </c>
      <c r="B16" s="1" t="s">
        <v>7</v>
      </c>
      <c r="C16" s="2">
        <v>35.735900000000001</v>
      </c>
      <c r="D16" s="2">
        <v>1.8960999999999999</v>
      </c>
      <c r="E16" s="2" t="s">
        <v>6</v>
      </c>
      <c r="F16" s="2">
        <v>4.2897999999999996</v>
      </c>
      <c r="G16" s="2" t="s">
        <v>6</v>
      </c>
      <c r="H16" s="2">
        <v>41.921799999999998</v>
      </c>
    </row>
    <row r="17" spans="1:8" ht="15.75" x14ac:dyDescent="0.25">
      <c r="A17" s="1" t="s">
        <v>22</v>
      </c>
      <c r="B17" s="1" t="s">
        <v>7</v>
      </c>
      <c r="C17" s="2">
        <v>53.7226</v>
      </c>
      <c r="D17" s="2" t="s">
        <v>6</v>
      </c>
      <c r="E17" s="2" t="s">
        <v>6</v>
      </c>
      <c r="F17" s="2">
        <v>2.6629</v>
      </c>
      <c r="G17" s="2" t="s">
        <v>6</v>
      </c>
      <c r="H17" s="2">
        <v>56.3855</v>
      </c>
    </row>
    <row r="18" spans="1:8" ht="15.75" x14ac:dyDescent="0.25">
      <c r="A18" s="1" t="s">
        <v>23</v>
      </c>
      <c r="B18" s="1" t="s">
        <v>7</v>
      </c>
      <c r="C18" s="2">
        <v>60.861499999999999</v>
      </c>
      <c r="D18" s="2">
        <v>4.3902999999999999</v>
      </c>
      <c r="E18" s="2" t="s">
        <v>6</v>
      </c>
      <c r="F18" s="2">
        <v>7.0724</v>
      </c>
      <c r="G18" s="2" t="s">
        <v>6</v>
      </c>
      <c r="H18" s="2">
        <v>72.324200000000005</v>
      </c>
    </row>
    <row r="19" spans="1:8" ht="15.75" x14ac:dyDescent="0.25">
      <c r="A19" s="1" t="s">
        <v>24</v>
      </c>
      <c r="B19" s="1" t="s">
        <v>7</v>
      </c>
      <c r="C19" s="2">
        <v>107.36190000000001</v>
      </c>
      <c r="D19" s="2">
        <v>2.3519000000000001</v>
      </c>
      <c r="E19" s="2" t="s">
        <v>6</v>
      </c>
      <c r="F19" s="2">
        <v>9.9335000000000004</v>
      </c>
      <c r="G19" s="2" t="s">
        <v>6</v>
      </c>
      <c r="H19" s="2">
        <v>119.6473</v>
      </c>
    </row>
    <row r="20" spans="1:8" ht="15.75" x14ac:dyDescent="0.25">
      <c r="A20" s="1" t="s">
        <v>25</v>
      </c>
      <c r="B20" s="1" t="s">
        <v>7</v>
      </c>
      <c r="C20" s="2">
        <v>56.988900000000001</v>
      </c>
      <c r="D20" s="2" t="s">
        <v>6</v>
      </c>
      <c r="E20" s="2" t="s">
        <v>6</v>
      </c>
      <c r="F20" s="2">
        <v>0.66449999999999998</v>
      </c>
      <c r="G20" s="2" t="s">
        <v>6</v>
      </c>
      <c r="H20" s="2">
        <v>57.653399999999998</v>
      </c>
    </row>
    <row r="21" spans="1:8" ht="15.75" x14ac:dyDescent="0.25">
      <c r="A21" s="1" t="s">
        <v>26</v>
      </c>
      <c r="B21" s="1" t="s">
        <v>7</v>
      </c>
      <c r="C21" s="2">
        <v>23.238399999999999</v>
      </c>
      <c r="D21" s="2" t="s">
        <v>6</v>
      </c>
      <c r="E21" s="2" t="s">
        <v>6</v>
      </c>
      <c r="F21" s="2">
        <v>1.8154999999999999</v>
      </c>
      <c r="G21" s="2" t="s">
        <v>6</v>
      </c>
      <c r="H21" s="2">
        <v>25.053899999999999</v>
      </c>
    </row>
    <row r="22" spans="1:8" ht="15.75" x14ac:dyDescent="0.25">
      <c r="A22" s="1" t="s">
        <v>27</v>
      </c>
      <c r="B22" s="1" t="s">
        <v>7</v>
      </c>
      <c r="C22" s="2">
        <v>78.319099999999992</v>
      </c>
      <c r="D22" s="2">
        <v>3.1038000000000001</v>
      </c>
      <c r="E22" s="2" t="s">
        <v>6</v>
      </c>
      <c r="F22" s="2">
        <v>7.1970000000000001</v>
      </c>
      <c r="G22" s="2" t="s">
        <v>6</v>
      </c>
      <c r="H22" s="2">
        <v>88.619900000000001</v>
      </c>
    </row>
    <row r="23" spans="1:8" ht="15.75" x14ac:dyDescent="0.25">
      <c r="A23" s="1" t="s">
        <v>28</v>
      </c>
      <c r="B23" s="1" t="s">
        <v>7</v>
      </c>
      <c r="C23" s="2">
        <v>66.603499999999997</v>
      </c>
      <c r="D23" s="2" t="s">
        <v>6</v>
      </c>
      <c r="E23" s="2" t="s">
        <v>6</v>
      </c>
      <c r="F23" s="2">
        <v>15.1799</v>
      </c>
      <c r="G23" s="2" t="s">
        <v>6</v>
      </c>
      <c r="H23" s="2">
        <v>81.7834</v>
      </c>
    </row>
    <row r="24" spans="1:8" ht="15.75" x14ac:dyDescent="0.25">
      <c r="A24" s="1" t="s">
        <v>29</v>
      </c>
      <c r="B24" s="1" t="s">
        <v>7</v>
      </c>
      <c r="C24" s="2">
        <v>27.579499999999999</v>
      </c>
      <c r="D24" s="2" t="s">
        <v>6</v>
      </c>
      <c r="E24" s="2" t="s">
        <v>6</v>
      </c>
      <c r="F24" s="2">
        <v>13.986700000000001</v>
      </c>
      <c r="G24" s="2" t="s">
        <v>6</v>
      </c>
      <c r="H24" s="2">
        <v>41.566200000000002</v>
      </c>
    </row>
    <row r="25" spans="1:8" ht="15.75" x14ac:dyDescent="0.25">
      <c r="A25" s="1" t="s">
        <v>30</v>
      </c>
      <c r="B25" s="1" t="s">
        <v>31</v>
      </c>
      <c r="C25" s="2">
        <v>187.45139999999998</v>
      </c>
      <c r="D25" s="2">
        <v>38.561499999999995</v>
      </c>
      <c r="E25" s="2">
        <v>162.62270000000001</v>
      </c>
      <c r="F25" s="2">
        <v>6.6018999999999997</v>
      </c>
      <c r="G25" s="2" t="s">
        <v>6</v>
      </c>
      <c r="H25" s="2">
        <v>395.23749999999995</v>
      </c>
    </row>
    <row r="26" spans="1:8" ht="15.75" x14ac:dyDescent="0.25">
      <c r="A26" s="1" t="s">
        <v>32</v>
      </c>
      <c r="B26" s="1" t="s">
        <v>7</v>
      </c>
      <c r="C26" s="2">
        <v>77.867099999999994</v>
      </c>
      <c r="D26" s="2">
        <v>79.070300000000003</v>
      </c>
      <c r="E26" s="2" t="s">
        <v>6</v>
      </c>
      <c r="F26" s="2">
        <v>39.0259</v>
      </c>
      <c r="G26" s="2" t="s">
        <v>6</v>
      </c>
      <c r="H26" s="2">
        <v>195.9633</v>
      </c>
    </row>
    <row r="27" spans="1:8" ht="15.75" x14ac:dyDescent="0.25">
      <c r="A27" s="1" t="s">
        <v>33</v>
      </c>
      <c r="B27" s="1" t="s">
        <v>34</v>
      </c>
      <c r="C27" s="2">
        <v>86.021600000000007</v>
      </c>
      <c r="D27" s="2">
        <v>6.7698</v>
      </c>
      <c r="E27" s="2" t="s">
        <v>6</v>
      </c>
      <c r="F27" s="2">
        <v>2.2645</v>
      </c>
      <c r="G27" s="2" t="s">
        <v>6</v>
      </c>
      <c r="H27" s="2">
        <v>95.055900000000008</v>
      </c>
    </row>
    <row r="28" spans="1:8" ht="15.75" x14ac:dyDescent="0.25">
      <c r="A28" s="1" t="s">
        <v>35</v>
      </c>
      <c r="B28" s="1" t="s">
        <v>34</v>
      </c>
      <c r="C28" s="2">
        <v>82.983500000000006</v>
      </c>
      <c r="D28" s="2" t="s">
        <v>6</v>
      </c>
      <c r="E28" s="2" t="s">
        <v>6</v>
      </c>
      <c r="F28" s="2">
        <v>3.7551999999999999</v>
      </c>
      <c r="G28" s="2" t="s">
        <v>6</v>
      </c>
      <c r="H28" s="2">
        <v>86.738700000000009</v>
      </c>
    </row>
    <row r="29" spans="1:8" ht="15.75" x14ac:dyDescent="0.25">
      <c r="A29" s="1" t="s">
        <v>36</v>
      </c>
      <c r="B29" s="1" t="s">
        <v>34</v>
      </c>
      <c r="C29" s="2">
        <v>50.504300000000001</v>
      </c>
      <c r="D29" s="2">
        <v>0.3503</v>
      </c>
      <c r="E29" s="2" t="s">
        <v>6</v>
      </c>
      <c r="F29" s="2">
        <v>1.1206</v>
      </c>
      <c r="G29" s="2" t="s">
        <v>6</v>
      </c>
      <c r="H29" s="2">
        <v>51.975200000000001</v>
      </c>
    </row>
    <row r="30" spans="1:8" ht="15.75" x14ac:dyDescent="0.25">
      <c r="A30" s="1" t="s">
        <v>37</v>
      </c>
      <c r="B30" s="1" t="s">
        <v>34</v>
      </c>
      <c r="C30" s="2">
        <v>43.815100000000001</v>
      </c>
      <c r="D30" s="2">
        <v>1.0677000000000001</v>
      </c>
      <c r="E30" s="2" t="s">
        <v>6</v>
      </c>
      <c r="F30" s="2">
        <v>5.8559999999999999</v>
      </c>
      <c r="G30" s="2" t="s">
        <v>6</v>
      </c>
      <c r="H30" s="2">
        <v>50.738800000000005</v>
      </c>
    </row>
    <row r="31" spans="1:8" ht="15.75" x14ac:dyDescent="0.25">
      <c r="A31" s="1" t="s">
        <v>38</v>
      </c>
      <c r="B31" s="1" t="s">
        <v>34</v>
      </c>
      <c r="C31" s="2">
        <v>34.628900000000002</v>
      </c>
      <c r="D31" s="2">
        <v>1.7888999999999999</v>
      </c>
      <c r="E31" s="2" t="s">
        <v>6</v>
      </c>
      <c r="F31" s="2">
        <v>6.0235000000000003</v>
      </c>
      <c r="G31" s="2" t="s">
        <v>6</v>
      </c>
      <c r="H31" s="2">
        <v>42.441299999999998</v>
      </c>
    </row>
    <row r="32" spans="1:8" ht="15.75" x14ac:dyDescent="0.25">
      <c r="A32" s="1" t="s">
        <v>39</v>
      </c>
      <c r="B32" s="1" t="s">
        <v>34</v>
      </c>
      <c r="C32" s="2">
        <v>32.924099999999996</v>
      </c>
      <c r="D32" s="2">
        <v>4.2218999999999998</v>
      </c>
      <c r="E32" s="2" t="s">
        <v>6</v>
      </c>
      <c r="F32" s="2">
        <v>12.801500000000001</v>
      </c>
      <c r="G32" s="2" t="s">
        <v>6</v>
      </c>
      <c r="H32" s="2">
        <v>49.947499999999991</v>
      </c>
    </row>
    <row r="33" spans="1:8" ht="15.75" x14ac:dyDescent="0.25">
      <c r="A33" s="1" t="s">
        <v>40</v>
      </c>
      <c r="B33" s="1" t="s">
        <v>7</v>
      </c>
      <c r="C33" s="2">
        <v>67.544499999999999</v>
      </c>
      <c r="D33" s="2" t="s">
        <v>6</v>
      </c>
      <c r="E33" s="2" t="s">
        <v>6</v>
      </c>
      <c r="F33" s="2">
        <v>2.4529999999999998</v>
      </c>
      <c r="G33" s="2" t="s">
        <v>6</v>
      </c>
      <c r="H33" s="2">
        <v>69.997500000000002</v>
      </c>
    </row>
    <row r="34" spans="1:8" ht="15.75" x14ac:dyDescent="0.25">
      <c r="A34" s="1" t="s">
        <v>41</v>
      </c>
      <c r="B34" s="1" t="s">
        <v>34</v>
      </c>
      <c r="C34" s="2">
        <v>129.29939999999999</v>
      </c>
      <c r="D34" s="2">
        <v>27.991199999999999</v>
      </c>
      <c r="E34" s="2" t="s">
        <v>6</v>
      </c>
      <c r="F34" s="2">
        <v>77.601500000000001</v>
      </c>
      <c r="G34" s="2" t="s">
        <v>6</v>
      </c>
      <c r="H34" s="2">
        <v>234.89209999999997</v>
      </c>
    </row>
    <row r="35" spans="1:8" ht="15.75" x14ac:dyDescent="0.25">
      <c r="A35" s="1" t="s">
        <v>42</v>
      </c>
      <c r="B35" s="1" t="s">
        <v>7</v>
      </c>
      <c r="C35" s="2">
        <v>48.3339</v>
      </c>
      <c r="D35" s="2" t="s">
        <v>6</v>
      </c>
      <c r="E35" s="2" t="s">
        <v>6</v>
      </c>
      <c r="F35" s="2">
        <v>5.5891999999999999</v>
      </c>
      <c r="G35" s="2" t="s">
        <v>6</v>
      </c>
      <c r="H35" s="2">
        <v>53.923099999999998</v>
      </c>
    </row>
    <row r="36" spans="1:8" ht="15.75" x14ac:dyDescent="0.25">
      <c r="A36" s="1" t="s">
        <v>43</v>
      </c>
      <c r="B36" s="1" t="s">
        <v>7</v>
      </c>
      <c r="C36" s="2">
        <v>59.0747</v>
      </c>
      <c r="D36" s="2">
        <v>1.4321999999999999</v>
      </c>
      <c r="E36" s="2" t="s">
        <v>6</v>
      </c>
      <c r="F36" s="2">
        <v>13.0672</v>
      </c>
      <c r="G36" s="2" t="s">
        <v>6</v>
      </c>
      <c r="H36" s="2">
        <v>73.574100000000001</v>
      </c>
    </row>
    <row r="37" spans="1:8" ht="15.75" x14ac:dyDescent="0.25">
      <c r="A37" s="1" t="s">
        <v>44</v>
      </c>
      <c r="B37" s="1" t="s">
        <v>7</v>
      </c>
      <c r="C37" s="2">
        <v>45.602499999999999</v>
      </c>
      <c r="D37" s="2" t="s">
        <v>6</v>
      </c>
      <c r="E37" s="2">
        <v>40.158299999999997</v>
      </c>
      <c r="F37" s="2">
        <v>23.6709</v>
      </c>
      <c r="G37" s="2" t="s">
        <v>6</v>
      </c>
      <c r="H37" s="2">
        <v>109.43169999999999</v>
      </c>
    </row>
    <row r="38" spans="1:8" ht="15.75" x14ac:dyDescent="0.25">
      <c r="A38" s="1" t="s">
        <v>45</v>
      </c>
      <c r="B38" s="1" t="s">
        <v>7</v>
      </c>
      <c r="C38" s="2">
        <v>81.635800000000003</v>
      </c>
      <c r="D38" s="2" t="s">
        <v>6</v>
      </c>
      <c r="E38" s="2">
        <v>10.057399999999999</v>
      </c>
      <c r="F38" s="2">
        <v>2.6924000000000001</v>
      </c>
      <c r="G38" s="2" t="s">
        <v>6</v>
      </c>
      <c r="H38" s="2">
        <v>94.385600000000011</v>
      </c>
    </row>
    <row r="39" spans="1:8" ht="15.75" x14ac:dyDescent="0.25">
      <c r="A39" s="1" t="s">
        <v>46</v>
      </c>
      <c r="B39" s="1" t="s">
        <v>7</v>
      </c>
      <c r="C39" s="2">
        <v>44.9636</v>
      </c>
      <c r="D39" s="2" t="s">
        <v>6</v>
      </c>
      <c r="E39" s="2">
        <v>15.4495</v>
      </c>
      <c r="F39" s="2">
        <v>0.83120000000000005</v>
      </c>
      <c r="G39" s="2" t="s">
        <v>6</v>
      </c>
      <c r="H39" s="2">
        <v>61.244300000000003</v>
      </c>
    </row>
    <row r="40" spans="1:8" ht="15.75" x14ac:dyDescent="0.25">
      <c r="A40" s="1" t="s">
        <v>47</v>
      </c>
      <c r="B40" s="1" t="s">
        <v>7</v>
      </c>
      <c r="C40" s="2">
        <v>36.656700000000001</v>
      </c>
      <c r="D40" s="2" t="s">
        <v>6</v>
      </c>
      <c r="E40" s="2">
        <v>15.378500000000001</v>
      </c>
      <c r="F40" s="2" t="s">
        <v>6</v>
      </c>
      <c r="G40" s="2" t="s">
        <v>6</v>
      </c>
      <c r="H40" s="2">
        <v>52.035200000000003</v>
      </c>
    </row>
    <row r="41" spans="1:8" ht="15.75" x14ac:dyDescent="0.25">
      <c r="A41" s="1" t="s">
        <v>48</v>
      </c>
      <c r="B41" s="1" t="s">
        <v>7</v>
      </c>
      <c r="C41" s="2">
        <v>47.044199999999996</v>
      </c>
      <c r="D41" s="2" t="s">
        <v>6</v>
      </c>
      <c r="E41" s="2">
        <v>1.3774999999999999</v>
      </c>
      <c r="F41" s="2">
        <v>2.3683000000000001</v>
      </c>
      <c r="G41" s="2" t="s">
        <v>6</v>
      </c>
      <c r="H41" s="2">
        <v>50.789999999999992</v>
      </c>
    </row>
    <row r="42" spans="1:8" ht="15.75" x14ac:dyDescent="0.25">
      <c r="A42" s="1" t="s">
        <v>49</v>
      </c>
      <c r="B42" s="1" t="s">
        <v>7</v>
      </c>
      <c r="C42" s="2">
        <v>79.819999999999993</v>
      </c>
      <c r="D42" s="2" t="s">
        <v>6</v>
      </c>
      <c r="E42" s="2">
        <v>14.1874</v>
      </c>
      <c r="F42" s="2">
        <v>0.40500000000000003</v>
      </c>
      <c r="G42" s="2" t="s">
        <v>6</v>
      </c>
      <c r="H42" s="2">
        <v>94.412399999999991</v>
      </c>
    </row>
    <row r="43" spans="1:8" ht="15.75" x14ac:dyDescent="0.25">
      <c r="A43" s="1" t="s">
        <v>50</v>
      </c>
      <c r="B43" s="1" t="s">
        <v>7</v>
      </c>
      <c r="C43" s="2">
        <v>68.737300000000005</v>
      </c>
      <c r="D43" s="2" t="s">
        <v>6</v>
      </c>
      <c r="E43" s="2">
        <v>2.0762</v>
      </c>
      <c r="F43" s="2">
        <v>3.4853000000000001</v>
      </c>
      <c r="G43" s="2" t="s">
        <v>6</v>
      </c>
      <c r="H43" s="2">
        <v>74.2988</v>
      </c>
    </row>
    <row r="44" spans="1:8" ht="15.75" x14ac:dyDescent="0.25">
      <c r="A44" s="1" t="s">
        <v>51</v>
      </c>
      <c r="B44" s="1" t="s">
        <v>7</v>
      </c>
      <c r="C44" s="2">
        <v>42.697600000000001</v>
      </c>
      <c r="D44" s="2">
        <v>2.0754000000000001</v>
      </c>
      <c r="E44" s="2" t="s">
        <v>6</v>
      </c>
      <c r="F44" s="2">
        <v>5.7436999999999996</v>
      </c>
      <c r="G44" s="2" t="s">
        <v>6</v>
      </c>
      <c r="H44" s="2">
        <v>50.5167</v>
      </c>
    </row>
    <row r="45" spans="1:8" ht="15.75" x14ac:dyDescent="0.25">
      <c r="A45" s="1" t="s">
        <v>52</v>
      </c>
      <c r="B45" s="1" t="s">
        <v>7</v>
      </c>
      <c r="C45" s="2">
        <v>42.316200000000002</v>
      </c>
      <c r="D45" s="2">
        <v>0.48380000000000001</v>
      </c>
      <c r="E45" s="2">
        <v>1.4278999999999999</v>
      </c>
      <c r="F45" s="2">
        <v>1.4858</v>
      </c>
      <c r="G45" s="2" t="s">
        <v>6</v>
      </c>
      <c r="H45" s="2">
        <v>45.713700000000003</v>
      </c>
    </row>
    <row r="46" spans="1:8" ht="15.75" x14ac:dyDescent="0.25">
      <c r="A46" s="1" t="s">
        <v>53</v>
      </c>
      <c r="B46" s="1" t="s">
        <v>7</v>
      </c>
      <c r="C46" s="2">
        <v>45.204500000000003</v>
      </c>
      <c r="D46" s="2">
        <v>1.9496</v>
      </c>
      <c r="E46" s="2">
        <v>1.9390000000000001</v>
      </c>
      <c r="F46" s="2">
        <v>6.7199</v>
      </c>
      <c r="G46" s="2" t="s">
        <v>6</v>
      </c>
      <c r="H46" s="2">
        <v>55.813000000000002</v>
      </c>
    </row>
    <row r="47" spans="1:8" ht="15.75" x14ac:dyDescent="0.25">
      <c r="A47" s="1" t="s">
        <v>54</v>
      </c>
      <c r="B47" s="1" t="s">
        <v>7</v>
      </c>
      <c r="C47" s="2">
        <v>9.0564</v>
      </c>
      <c r="D47" s="2">
        <v>2.2806000000000002</v>
      </c>
      <c r="E47" s="2">
        <v>35.976999999999997</v>
      </c>
      <c r="F47" s="2">
        <v>14.0357</v>
      </c>
      <c r="G47" s="2" t="s">
        <v>6</v>
      </c>
      <c r="H47" s="2">
        <v>61.349699999999991</v>
      </c>
    </row>
    <row r="48" spans="1:8" ht="15.75" x14ac:dyDescent="0.25">
      <c r="A48" s="1" t="s">
        <v>55</v>
      </c>
      <c r="B48" s="1" t="s">
        <v>7</v>
      </c>
      <c r="C48" s="2">
        <v>21.919700000000002</v>
      </c>
      <c r="D48" s="2">
        <v>1.573</v>
      </c>
      <c r="E48" s="2" t="s">
        <v>6</v>
      </c>
      <c r="F48" s="2">
        <v>38.357500000000002</v>
      </c>
      <c r="G48" s="2" t="s">
        <v>6</v>
      </c>
      <c r="H48" s="2">
        <v>61.850200000000001</v>
      </c>
    </row>
    <row r="49" spans="1:8" ht="15.75" x14ac:dyDescent="0.25">
      <c r="A49" s="1" t="s">
        <v>56</v>
      </c>
      <c r="B49" s="1" t="s">
        <v>7</v>
      </c>
      <c r="C49" s="2">
        <v>4.4135999999999997</v>
      </c>
      <c r="D49" s="2" t="s">
        <v>6</v>
      </c>
      <c r="E49" s="2">
        <v>20.484100000000002</v>
      </c>
      <c r="F49" s="2">
        <v>20.144100000000002</v>
      </c>
      <c r="G49" s="2" t="s">
        <v>6</v>
      </c>
      <c r="H49" s="2">
        <v>45.041800000000002</v>
      </c>
    </row>
    <row r="50" spans="1:8" ht="15.75" x14ac:dyDescent="0.25">
      <c r="A50" s="1" t="s">
        <v>57</v>
      </c>
      <c r="B50" s="1" t="s">
        <v>7</v>
      </c>
      <c r="C50" s="2">
        <v>28.304300000000001</v>
      </c>
      <c r="D50" s="2">
        <v>14.8292</v>
      </c>
      <c r="E50" s="2">
        <v>0.82689999999999997</v>
      </c>
      <c r="F50" s="2">
        <v>25.702500000000001</v>
      </c>
      <c r="G50" s="2" t="s">
        <v>6</v>
      </c>
      <c r="H50" s="2">
        <v>69.662900000000008</v>
      </c>
    </row>
    <row r="51" spans="1:8" ht="15.75" x14ac:dyDescent="0.25">
      <c r="A51" s="1" t="s">
        <v>58</v>
      </c>
      <c r="B51" s="1" t="s">
        <v>7</v>
      </c>
      <c r="C51" s="2">
        <v>179.53710000000001</v>
      </c>
      <c r="D51" s="2">
        <v>6.5907</v>
      </c>
      <c r="E51" s="2" t="s">
        <v>6</v>
      </c>
      <c r="F51" s="2">
        <v>51.554900000000004</v>
      </c>
      <c r="G51" s="2" t="s">
        <v>6</v>
      </c>
      <c r="H51" s="2">
        <v>237.68270000000001</v>
      </c>
    </row>
    <row r="52" spans="1:8" ht="15.75" x14ac:dyDescent="0.25">
      <c r="A52" s="1" t="s">
        <v>59</v>
      </c>
      <c r="B52" s="1" t="s">
        <v>34</v>
      </c>
      <c r="C52" s="2">
        <v>215.18299999999999</v>
      </c>
      <c r="D52" s="2">
        <v>65.365399999999994</v>
      </c>
      <c r="E52" s="2" t="s">
        <v>6</v>
      </c>
      <c r="F52" s="2">
        <v>84.277199999999993</v>
      </c>
      <c r="G52" s="2" t="s">
        <v>6</v>
      </c>
      <c r="H52" s="2">
        <v>364.82560000000001</v>
      </c>
    </row>
    <row r="53" spans="1:8" ht="15.75" x14ac:dyDescent="0.25">
      <c r="A53" s="1" t="s">
        <v>60</v>
      </c>
      <c r="B53" s="1" t="s">
        <v>34</v>
      </c>
      <c r="C53" s="2">
        <v>118.93089999999999</v>
      </c>
      <c r="D53" s="2">
        <v>9.6311</v>
      </c>
      <c r="E53" s="2" t="s">
        <v>6</v>
      </c>
      <c r="F53" s="2">
        <v>74.935199999999995</v>
      </c>
      <c r="G53" s="2" t="s">
        <v>6</v>
      </c>
      <c r="H53" s="2">
        <v>203.49719999999996</v>
      </c>
    </row>
    <row r="54" spans="1:8" ht="15.75" x14ac:dyDescent="0.25">
      <c r="A54" s="1" t="s">
        <v>61</v>
      </c>
      <c r="B54" s="1" t="s">
        <v>34</v>
      </c>
      <c r="C54" s="2">
        <v>216.16910000000001</v>
      </c>
      <c r="D54" s="2">
        <v>5.7511999999999999</v>
      </c>
      <c r="E54" s="2" t="s">
        <v>6</v>
      </c>
      <c r="F54" s="2">
        <v>39.436</v>
      </c>
      <c r="G54" s="2" t="s">
        <v>6</v>
      </c>
      <c r="H54" s="2">
        <v>261.35630000000003</v>
      </c>
    </row>
    <row r="55" spans="1:8" ht="15.75" x14ac:dyDescent="0.25">
      <c r="A55" s="1" t="s">
        <v>62</v>
      </c>
      <c r="B55" s="1" t="s">
        <v>34</v>
      </c>
      <c r="C55" s="2">
        <v>358.79569999999995</v>
      </c>
      <c r="D55" s="2">
        <v>76.656800000000004</v>
      </c>
      <c r="E55" s="2" t="s">
        <v>6</v>
      </c>
      <c r="F55" s="2">
        <v>67.9619</v>
      </c>
      <c r="G55" s="2" t="s">
        <v>6</v>
      </c>
      <c r="H55" s="2">
        <v>503.4144</v>
      </c>
    </row>
    <row r="56" spans="1:8" ht="15.75" x14ac:dyDescent="0.25">
      <c r="A56" s="1" t="s">
        <v>63</v>
      </c>
      <c r="B56" s="1" t="s">
        <v>31</v>
      </c>
      <c r="C56" s="2">
        <v>55.951900000000002</v>
      </c>
      <c r="D56" s="2">
        <v>42.291800000000002</v>
      </c>
      <c r="E56" s="2" t="s">
        <v>6</v>
      </c>
      <c r="F56" s="2">
        <v>38.814999999999998</v>
      </c>
      <c r="G56" s="2" t="s">
        <v>6</v>
      </c>
      <c r="H56" s="2">
        <v>137.05869999999999</v>
      </c>
    </row>
    <row r="57" spans="1:8" ht="15.75" x14ac:dyDescent="0.25">
      <c r="A57" s="1" t="s">
        <v>64</v>
      </c>
      <c r="B57" s="1" t="s">
        <v>34</v>
      </c>
      <c r="C57" s="2">
        <v>150.91899999999998</v>
      </c>
      <c r="D57" s="2">
        <v>150.0059</v>
      </c>
      <c r="E57" s="2">
        <v>4.2274000000000003</v>
      </c>
      <c r="F57" s="2">
        <v>3.2004999999999999</v>
      </c>
      <c r="G57" s="2" t="s">
        <v>6</v>
      </c>
      <c r="H57" s="2">
        <v>308.35279999999995</v>
      </c>
    </row>
    <row r="58" spans="1:8" ht="15.75" x14ac:dyDescent="0.25">
      <c r="A58" s="1" t="s">
        <v>65</v>
      </c>
      <c r="B58" s="1" t="s">
        <v>34</v>
      </c>
      <c r="C58" s="2">
        <v>239.72649999999999</v>
      </c>
      <c r="D58" s="2">
        <v>91.893500000000003</v>
      </c>
      <c r="E58" s="2">
        <v>221.6865</v>
      </c>
      <c r="F58" s="2">
        <v>33.378500000000003</v>
      </c>
      <c r="G58" s="2" t="s">
        <v>6</v>
      </c>
      <c r="H58" s="2">
        <v>586.68500000000006</v>
      </c>
    </row>
    <row r="59" spans="1:8" ht="15.75" x14ac:dyDescent="0.25">
      <c r="A59" s="1" t="s">
        <v>66</v>
      </c>
      <c r="B59" s="1" t="s">
        <v>31</v>
      </c>
      <c r="C59" s="2">
        <v>210.5385</v>
      </c>
      <c r="D59" s="2">
        <v>39.002099999999999</v>
      </c>
      <c r="E59" s="2">
        <v>2.1877</v>
      </c>
      <c r="F59" s="2">
        <v>8.1371000000000002</v>
      </c>
      <c r="G59" s="2" t="s">
        <v>6</v>
      </c>
      <c r="H59" s="2">
        <v>259.86539999999997</v>
      </c>
    </row>
    <row r="60" spans="1:8" ht="15.75" x14ac:dyDescent="0.25">
      <c r="A60" s="1" t="s">
        <v>67</v>
      </c>
      <c r="B60" s="1" t="s">
        <v>34</v>
      </c>
      <c r="C60" s="2">
        <v>287.13839999999999</v>
      </c>
      <c r="D60" s="2">
        <v>30.319099999999999</v>
      </c>
      <c r="E60" s="2" t="s">
        <v>6</v>
      </c>
      <c r="F60" s="2">
        <v>29.733499999999999</v>
      </c>
      <c r="G60" s="2" t="s">
        <v>6</v>
      </c>
      <c r="H60" s="2">
        <v>347.19099999999997</v>
      </c>
    </row>
    <row r="61" spans="1:8" ht="15.75" x14ac:dyDescent="0.25">
      <c r="A61" s="1" t="s">
        <v>68</v>
      </c>
      <c r="B61" s="1" t="s">
        <v>31</v>
      </c>
      <c r="C61" s="2">
        <v>193.76129999999998</v>
      </c>
      <c r="D61" s="2">
        <v>27.002400000000002</v>
      </c>
      <c r="E61" s="2" t="s">
        <v>6</v>
      </c>
      <c r="F61" s="2">
        <v>22.0366</v>
      </c>
      <c r="G61" s="2" t="s">
        <v>6</v>
      </c>
      <c r="H61" s="2">
        <v>242.80029999999996</v>
      </c>
    </row>
    <row r="62" spans="1:8" ht="15.75" x14ac:dyDescent="0.25">
      <c r="A62" s="1" t="s">
        <v>69</v>
      </c>
      <c r="B62" s="1" t="s">
        <v>34</v>
      </c>
      <c r="C62" s="2">
        <v>171.7859</v>
      </c>
      <c r="D62" s="2">
        <v>40.206400000000002</v>
      </c>
      <c r="E62" s="2" t="s">
        <v>6</v>
      </c>
      <c r="F62" s="2">
        <v>114.3398</v>
      </c>
      <c r="G62" s="2" t="s">
        <v>6</v>
      </c>
      <c r="H62" s="2">
        <v>326.33209999999997</v>
      </c>
    </row>
    <row r="63" spans="1:8" ht="15.75" x14ac:dyDescent="0.25">
      <c r="A63" s="1" t="s">
        <v>70</v>
      </c>
      <c r="B63" s="1" t="s">
        <v>34</v>
      </c>
      <c r="C63" s="2">
        <v>100.0445</v>
      </c>
      <c r="D63" s="2">
        <v>3.7618</v>
      </c>
      <c r="E63" s="2" t="s">
        <v>6</v>
      </c>
      <c r="F63" s="2">
        <v>106.54900000000001</v>
      </c>
      <c r="G63" s="2" t="s">
        <v>6</v>
      </c>
      <c r="H63" s="2">
        <v>210.3553</v>
      </c>
    </row>
    <row r="64" spans="1:8" ht="15.75" x14ac:dyDescent="0.25">
      <c r="A64" s="1" t="s">
        <v>71</v>
      </c>
      <c r="B64" s="1" t="s">
        <v>34</v>
      </c>
      <c r="C64" s="2">
        <v>110.55940000000001</v>
      </c>
      <c r="D64" s="2">
        <v>24.011800000000001</v>
      </c>
      <c r="E64" s="2" t="s">
        <v>6</v>
      </c>
      <c r="F64" s="2">
        <v>40.014299999999999</v>
      </c>
      <c r="G64" s="2" t="s">
        <v>6</v>
      </c>
      <c r="H64" s="2">
        <v>174.5855</v>
      </c>
    </row>
    <row r="65" spans="1:8" ht="15.75" x14ac:dyDescent="0.25">
      <c r="A65" s="1" t="s">
        <v>72</v>
      </c>
      <c r="B65" s="1" t="s">
        <v>7</v>
      </c>
      <c r="C65" s="2">
        <v>93.921000000000006</v>
      </c>
      <c r="D65" s="2">
        <v>3.6191</v>
      </c>
      <c r="E65" s="2" t="s">
        <v>6</v>
      </c>
      <c r="F65" s="2">
        <v>9.2559000000000005</v>
      </c>
      <c r="G65" s="2" t="s">
        <v>6</v>
      </c>
      <c r="H65" s="2">
        <v>106.79600000000001</v>
      </c>
    </row>
    <row r="66" spans="1:8" ht="15.75" x14ac:dyDescent="0.25">
      <c r="A66" s="1" t="s">
        <v>73</v>
      </c>
      <c r="B66" s="1" t="s">
        <v>7</v>
      </c>
      <c r="C66" s="2">
        <v>48.0931</v>
      </c>
      <c r="D66" s="2">
        <v>9.7132000000000005</v>
      </c>
      <c r="E66" s="2" t="s">
        <v>6</v>
      </c>
      <c r="F66" s="2">
        <v>5.9057000000000004</v>
      </c>
      <c r="G66" s="2" t="s">
        <v>6</v>
      </c>
      <c r="H66" s="2">
        <v>63.712000000000003</v>
      </c>
    </row>
    <row r="67" spans="1:8" ht="15.75" x14ac:dyDescent="0.25">
      <c r="A67" s="1" t="s">
        <v>74</v>
      </c>
      <c r="B67" s="1" t="s">
        <v>31</v>
      </c>
      <c r="C67" s="2">
        <v>11.0603</v>
      </c>
      <c r="D67" s="2">
        <v>37.996400000000001</v>
      </c>
      <c r="E67" s="2" t="s">
        <v>6</v>
      </c>
      <c r="F67" s="2" t="s">
        <v>6</v>
      </c>
      <c r="G67" s="2" t="s">
        <v>6</v>
      </c>
      <c r="H67" s="2">
        <v>49.056699999999999</v>
      </c>
    </row>
    <row r="68" spans="1:8" ht="15.75" x14ac:dyDescent="0.25">
      <c r="A68" s="1" t="s">
        <v>75</v>
      </c>
      <c r="B68" s="1" t="s">
        <v>34</v>
      </c>
      <c r="C68" s="2">
        <v>240.51190000000003</v>
      </c>
      <c r="D68" s="2">
        <v>9.7547999999999995</v>
      </c>
      <c r="E68" s="2" t="s">
        <v>6</v>
      </c>
      <c r="F68" s="2">
        <v>50.6768</v>
      </c>
      <c r="G68" s="2" t="s">
        <v>6</v>
      </c>
      <c r="H68" s="2">
        <v>300.94350000000003</v>
      </c>
    </row>
    <row r="69" spans="1:8" ht="15.75" x14ac:dyDescent="0.25">
      <c r="A69" s="1" t="s">
        <v>76</v>
      </c>
      <c r="B69" s="1" t="s">
        <v>31</v>
      </c>
      <c r="C69" s="2">
        <v>77.792300000000012</v>
      </c>
      <c r="D69" s="2">
        <v>4.6315999999999997</v>
      </c>
      <c r="E69" s="2" t="s">
        <v>6</v>
      </c>
      <c r="F69" s="2">
        <v>35.285600000000002</v>
      </c>
      <c r="G69" s="2" t="s">
        <v>6</v>
      </c>
      <c r="H69" s="2">
        <v>117.70950000000002</v>
      </c>
    </row>
    <row r="70" spans="1:8" ht="15.75" x14ac:dyDescent="0.25">
      <c r="A70" s="1" t="s">
        <v>77</v>
      </c>
      <c r="B70" s="1" t="s">
        <v>78</v>
      </c>
      <c r="C70" s="2">
        <v>35.686599999999999</v>
      </c>
      <c r="D70" s="2">
        <v>7.5742000000000003</v>
      </c>
      <c r="E70" s="2">
        <v>112.65130000000001</v>
      </c>
      <c r="F70" s="2">
        <v>18.0289</v>
      </c>
      <c r="G70" s="2">
        <v>43.757100000000001</v>
      </c>
      <c r="H70" s="2">
        <v>217.69810000000001</v>
      </c>
    </row>
    <row r="71" spans="1:8" ht="15.75" x14ac:dyDescent="0.25">
      <c r="A71" s="1" t="s">
        <v>79</v>
      </c>
      <c r="B71" s="1" t="s">
        <v>78</v>
      </c>
      <c r="C71" s="2">
        <v>52.867799999999995</v>
      </c>
      <c r="D71" s="2">
        <v>2.6360000000000001</v>
      </c>
      <c r="E71" s="2">
        <v>58.286999999999999</v>
      </c>
      <c r="F71" s="2" t="s">
        <v>6</v>
      </c>
      <c r="G71" s="2">
        <v>27.881599999999999</v>
      </c>
      <c r="H71" s="2">
        <v>141.67239999999998</v>
      </c>
    </row>
    <row r="72" spans="1:8" ht="15.75" x14ac:dyDescent="0.25">
      <c r="A72" s="1" t="s">
        <v>80</v>
      </c>
      <c r="B72" s="1" t="s">
        <v>78</v>
      </c>
      <c r="C72" s="2">
        <v>52.054299999999998</v>
      </c>
      <c r="D72" s="2">
        <v>30.044599999999999</v>
      </c>
      <c r="E72" s="2" t="s">
        <v>6</v>
      </c>
      <c r="F72" s="2" t="s">
        <v>6</v>
      </c>
      <c r="G72" s="2">
        <v>7.8090000000000002</v>
      </c>
      <c r="H72" s="2">
        <v>89.907899999999998</v>
      </c>
    </row>
    <row r="73" spans="1:8" ht="15.75" x14ac:dyDescent="0.25">
      <c r="A73" s="1" t="s">
        <v>81</v>
      </c>
      <c r="B73" s="1" t="s">
        <v>78</v>
      </c>
      <c r="C73" s="2">
        <v>49.160499999999999</v>
      </c>
      <c r="D73" s="2">
        <v>37.921799999999998</v>
      </c>
      <c r="E73" s="2" t="s">
        <v>6</v>
      </c>
      <c r="F73" s="2" t="s">
        <v>6</v>
      </c>
      <c r="G73" s="2">
        <v>3.0811000000000002</v>
      </c>
      <c r="H73" s="2">
        <v>90.16340000000001</v>
      </c>
    </row>
    <row r="74" spans="1:8" ht="15.75" x14ac:dyDescent="0.25">
      <c r="A74" s="1" t="s">
        <v>82</v>
      </c>
      <c r="B74" s="1" t="s">
        <v>78</v>
      </c>
      <c r="C74" s="2">
        <v>43.868900000000004</v>
      </c>
      <c r="D74" s="2">
        <v>0.39240000000000003</v>
      </c>
      <c r="E74" s="2">
        <v>1.3115000000000001</v>
      </c>
      <c r="F74" s="2" t="s">
        <v>6</v>
      </c>
      <c r="G74" s="2" t="s">
        <v>6</v>
      </c>
      <c r="H74" s="2">
        <v>45.572800000000008</v>
      </c>
    </row>
    <row r="75" spans="1:8" ht="15.75" x14ac:dyDescent="0.25">
      <c r="A75" s="1" t="s">
        <v>83</v>
      </c>
      <c r="B75" s="1" t="s">
        <v>34</v>
      </c>
      <c r="C75" s="2">
        <v>169.04000000000002</v>
      </c>
      <c r="D75" s="2">
        <v>3.1450999999999998</v>
      </c>
      <c r="E75" s="2" t="s">
        <v>6</v>
      </c>
      <c r="F75" s="2">
        <v>10.0844</v>
      </c>
      <c r="G75" s="2">
        <v>0.78190000000000004</v>
      </c>
      <c r="H75" s="2">
        <v>183.05140000000003</v>
      </c>
    </row>
    <row r="76" spans="1:8" ht="15.75" x14ac:dyDescent="0.25">
      <c r="A76" s="1" t="s">
        <v>84</v>
      </c>
      <c r="B76" s="1" t="s">
        <v>7</v>
      </c>
      <c r="C76" s="2">
        <v>118.9118</v>
      </c>
      <c r="D76" s="2" t="s">
        <v>6</v>
      </c>
      <c r="E76" s="2" t="s">
        <v>6</v>
      </c>
      <c r="F76" s="2" t="s">
        <v>6</v>
      </c>
      <c r="G76" s="2" t="s">
        <v>6</v>
      </c>
      <c r="H76" s="2">
        <v>118.9118</v>
      </c>
    </row>
    <row r="77" spans="1:8" ht="15.75" x14ac:dyDescent="0.25">
      <c r="A77" s="1" t="s">
        <v>85</v>
      </c>
      <c r="B77" s="1" t="s">
        <v>78</v>
      </c>
      <c r="C77" s="2">
        <v>89.719300000000004</v>
      </c>
      <c r="D77" s="2" t="s">
        <v>6</v>
      </c>
      <c r="E77" s="2" t="s">
        <v>6</v>
      </c>
      <c r="F77" s="2" t="s">
        <v>6</v>
      </c>
      <c r="G77" s="2" t="s">
        <v>6</v>
      </c>
      <c r="H77" s="2">
        <v>89.719300000000004</v>
      </c>
    </row>
    <row r="78" spans="1:8" ht="15.75" x14ac:dyDescent="0.25">
      <c r="A78" s="1" t="s">
        <v>86</v>
      </c>
      <c r="B78" s="1" t="s">
        <v>78</v>
      </c>
      <c r="C78" s="2">
        <v>127.1217</v>
      </c>
      <c r="D78" s="2">
        <v>9.1628000000000007</v>
      </c>
      <c r="E78" s="2">
        <v>10.7645</v>
      </c>
      <c r="F78" s="2">
        <v>2.7172999999999998</v>
      </c>
      <c r="G78" s="2" t="s">
        <v>6</v>
      </c>
      <c r="H78" s="2">
        <v>149.7663</v>
      </c>
    </row>
    <row r="79" spans="1:8" ht="15.75" x14ac:dyDescent="0.25">
      <c r="A79" s="1" t="s">
        <v>87</v>
      </c>
      <c r="B79" s="1" t="s">
        <v>78</v>
      </c>
      <c r="C79" s="2">
        <v>73.236899999999991</v>
      </c>
      <c r="D79" s="2" t="s">
        <v>6</v>
      </c>
      <c r="E79" s="2" t="s">
        <v>6</v>
      </c>
      <c r="F79" s="2">
        <v>0.99309999999999998</v>
      </c>
      <c r="G79" s="2" t="s">
        <v>6</v>
      </c>
      <c r="H79" s="2">
        <v>74.22999999999999</v>
      </c>
    </row>
    <row r="80" spans="1:8" ht="15.75" x14ac:dyDescent="0.25">
      <c r="A80" s="1" t="s">
        <v>88</v>
      </c>
      <c r="B80" s="1" t="s">
        <v>7</v>
      </c>
      <c r="C80" s="2">
        <v>50.273200000000003</v>
      </c>
      <c r="D80" s="2">
        <v>1.0122</v>
      </c>
      <c r="E80" s="2">
        <v>11.5046</v>
      </c>
      <c r="F80" s="2">
        <v>7.2962999999999996</v>
      </c>
      <c r="G80" s="2" t="s">
        <v>6</v>
      </c>
      <c r="H80" s="2">
        <v>70.086300000000008</v>
      </c>
    </row>
    <row r="81" spans="1:8" ht="15.75" x14ac:dyDescent="0.25">
      <c r="A81" s="1" t="s">
        <v>89</v>
      </c>
      <c r="B81" s="1" t="s">
        <v>31</v>
      </c>
      <c r="C81" s="2">
        <v>68.842100000000002</v>
      </c>
      <c r="D81" s="2" t="s">
        <v>6</v>
      </c>
      <c r="E81" s="2">
        <v>1.7849999999999999</v>
      </c>
      <c r="F81" s="2">
        <v>5.0860000000000003</v>
      </c>
      <c r="G81" s="2" t="s">
        <v>6</v>
      </c>
      <c r="H81" s="2">
        <v>75.713099999999997</v>
      </c>
    </row>
    <row r="82" spans="1:8" ht="15.75" x14ac:dyDescent="0.25">
      <c r="A82" s="1" t="s">
        <v>90</v>
      </c>
      <c r="B82" s="1" t="s">
        <v>91</v>
      </c>
      <c r="C82" s="2">
        <v>207.73410000000001</v>
      </c>
      <c r="D82" s="2" t="s">
        <v>6</v>
      </c>
      <c r="E82" s="2" t="s">
        <v>6</v>
      </c>
      <c r="F82" s="2">
        <v>15.7638</v>
      </c>
      <c r="G82" s="2" t="s">
        <v>6</v>
      </c>
      <c r="H82" s="2">
        <v>223.49790000000002</v>
      </c>
    </row>
    <row r="83" spans="1:8" ht="15.75" x14ac:dyDescent="0.25">
      <c r="A83" s="1" t="s">
        <v>92</v>
      </c>
      <c r="B83" s="1" t="s">
        <v>91</v>
      </c>
      <c r="C83" s="2">
        <v>50.886699999999998</v>
      </c>
      <c r="D83" s="2" t="s">
        <v>6</v>
      </c>
      <c r="E83" s="2" t="s">
        <v>6</v>
      </c>
      <c r="F83" s="2" t="s">
        <v>6</v>
      </c>
      <c r="G83" s="2" t="s">
        <v>6</v>
      </c>
      <c r="H83" s="2">
        <v>50.886699999999998</v>
      </c>
    </row>
    <row r="84" spans="1:8" ht="15.75" x14ac:dyDescent="0.25">
      <c r="A84" s="1" t="s">
        <v>93</v>
      </c>
      <c r="B84" s="1" t="s">
        <v>91</v>
      </c>
      <c r="C84" s="2">
        <v>102.9152</v>
      </c>
      <c r="D84" s="2" t="s">
        <v>6</v>
      </c>
      <c r="E84" s="2" t="s">
        <v>6</v>
      </c>
      <c r="F84" s="2" t="s">
        <v>6</v>
      </c>
      <c r="G84" s="2">
        <v>1.6017999999999999</v>
      </c>
      <c r="H84" s="2">
        <v>104.517</v>
      </c>
    </row>
    <row r="85" spans="1:8" ht="15.75" x14ac:dyDescent="0.25">
      <c r="A85" s="1" t="s">
        <v>94</v>
      </c>
      <c r="B85" s="1" t="s">
        <v>91</v>
      </c>
      <c r="C85" s="2">
        <v>85.663499999999999</v>
      </c>
      <c r="D85" s="2">
        <v>1.2765</v>
      </c>
      <c r="E85" s="2" t="s">
        <v>6</v>
      </c>
      <c r="F85" s="2" t="s">
        <v>6</v>
      </c>
      <c r="G85" s="2" t="s">
        <v>6</v>
      </c>
      <c r="H85" s="2">
        <v>86.94</v>
      </c>
    </row>
    <row r="86" spans="1:8" ht="15.75" x14ac:dyDescent="0.25">
      <c r="A86" s="1" t="s">
        <v>95</v>
      </c>
      <c r="B86" s="1" t="s">
        <v>34</v>
      </c>
      <c r="C86" s="2">
        <v>81.891199999999998</v>
      </c>
      <c r="D86" s="2">
        <v>32.706299999999999</v>
      </c>
      <c r="E86" s="2" t="s">
        <v>6</v>
      </c>
      <c r="F86" s="2">
        <v>4.9843000000000002</v>
      </c>
      <c r="G86" s="2">
        <v>1.0961000000000001</v>
      </c>
      <c r="H86" s="2">
        <v>120.67790000000001</v>
      </c>
    </row>
    <row r="87" spans="1:8" ht="15.75" x14ac:dyDescent="0.25">
      <c r="A87" s="1" t="s">
        <v>96</v>
      </c>
      <c r="B87" s="1" t="s">
        <v>34</v>
      </c>
      <c r="C87" s="2">
        <v>236.87220000000002</v>
      </c>
      <c r="D87" s="2">
        <v>14.0802</v>
      </c>
      <c r="E87" s="2" t="s">
        <v>6</v>
      </c>
      <c r="F87" s="2">
        <v>4.0346000000000002</v>
      </c>
      <c r="G87" s="2" t="s">
        <v>6</v>
      </c>
      <c r="H87" s="2">
        <v>254.98700000000002</v>
      </c>
    </row>
    <row r="88" spans="1:8" ht="15.75" x14ac:dyDescent="0.25">
      <c r="A88" s="1" t="s">
        <v>97</v>
      </c>
      <c r="B88" s="1" t="s">
        <v>91</v>
      </c>
      <c r="C88" s="2">
        <v>124.89970000000001</v>
      </c>
      <c r="D88" s="2">
        <v>11.9656</v>
      </c>
      <c r="E88" s="2" t="s">
        <v>6</v>
      </c>
      <c r="F88" s="2" t="s">
        <v>6</v>
      </c>
      <c r="G88" s="2" t="s">
        <v>6</v>
      </c>
      <c r="H88" s="2">
        <v>136.86530000000002</v>
      </c>
    </row>
    <row r="89" spans="1:8" ht="15.75" x14ac:dyDescent="0.25">
      <c r="A89" s="1" t="s">
        <v>98</v>
      </c>
      <c r="B89" s="1" t="s">
        <v>91</v>
      </c>
      <c r="C89" s="2">
        <v>68.983399999999989</v>
      </c>
      <c r="D89" s="2">
        <v>3.3527</v>
      </c>
      <c r="E89" s="2" t="s">
        <v>6</v>
      </c>
      <c r="F89" s="2">
        <v>6.8536000000000001</v>
      </c>
      <c r="G89" s="2" t="s">
        <v>6</v>
      </c>
      <c r="H89" s="2">
        <v>79.189699999999988</v>
      </c>
    </row>
    <row r="90" spans="1:8" ht="15.75" x14ac:dyDescent="0.25">
      <c r="A90" s="1" t="s">
        <v>99</v>
      </c>
      <c r="B90" s="1" t="s">
        <v>91</v>
      </c>
      <c r="C90" s="2">
        <v>64.322499999999991</v>
      </c>
      <c r="D90" s="2" t="s">
        <v>6</v>
      </c>
      <c r="E90" s="2" t="s">
        <v>6</v>
      </c>
      <c r="F90" s="2">
        <v>4.0000999999999998</v>
      </c>
      <c r="G90" s="2" t="s">
        <v>6</v>
      </c>
      <c r="H90" s="2">
        <v>68.322599999999994</v>
      </c>
    </row>
    <row r="91" spans="1:8" ht="15.75" x14ac:dyDescent="0.25">
      <c r="A91" s="1" t="s">
        <v>100</v>
      </c>
      <c r="B91" s="1" t="s">
        <v>34</v>
      </c>
      <c r="C91" s="2">
        <v>171.52420000000001</v>
      </c>
      <c r="D91" s="2">
        <v>4.0011999999999999</v>
      </c>
      <c r="E91" s="2" t="s">
        <v>6</v>
      </c>
      <c r="F91" s="2">
        <v>10.409599999999999</v>
      </c>
      <c r="G91" s="2" t="s">
        <v>6</v>
      </c>
      <c r="H91" s="2">
        <v>185.93500000000003</v>
      </c>
    </row>
    <row r="92" spans="1:8" ht="15.75" x14ac:dyDescent="0.25">
      <c r="A92" s="1" t="s">
        <v>101</v>
      </c>
      <c r="B92" s="1" t="s">
        <v>34</v>
      </c>
      <c r="C92" s="2">
        <v>188.1593</v>
      </c>
      <c r="D92" s="2">
        <v>3.9586999999999999</v>
      </c>
      <c r="E92" s="2">
        <v>3.1244999999999998</v>
      </c>
      <c r="F92" s="2">
        <v>0.69569999999999999</v>
      </c>
      <c r="G92" s="2" t="s">
        <v>6</v>
      </c>
      <c r="H92" s="2">
        <v>195.93819999999999</v>
      </c>
    </row>
    <row r="93" spans="1:8" ht="15.75" x14ac:dyDescent="0.25">
      <c r="A93" s="1" t="s">
        <v>102</v>
      </c>
      <c r="B93" s="1" t="s">
        <v>34</v>
      </c>
      <c r="C93" s="2">
        <v>218.00899999999999</v>
      </c>
      <c r="D93" s="2">
        <v>4.0275999999999996</v>
      </c>
      <c r="E93" s="2" t="s">
        <v>6</v>
      </c>
      <c r="F93" s="2">
        <v>5.1786000000000003</v>
      </c>
      <c r="G93" s="2" t="s">
        <v>6</v>
      </c>
      <c r="H93" s="2">
        <v>227.21519999999998</v>
      </c>
    </row>
    <row r="94" spans="1:8" ht="15.75" x14ac:dyDescent="0.25">
      <c r="A94" s="1" t="s">
        <v>103</v>
      </c>
      <c r="B94" s="1" t="s">
        <v>34</v>
      </c>
      <c r="C94" s="2">
        <v>118.81949999999999</v>
      </c>
      <c r="D94" s="2">
        <v>27.851199999999999</v>
      </c>
      <c r="E94" s="2">
        <v>10.2285</v>
      </c>
      <c r="F94" s="2">
        <v>9.3651</v>
      </c>
      <c r="G94" s="2" t="s">
        <v>6</v>
      </c>
      <c r="H94" s="2">
        <v>166.26429999999999</v>
      </c>
    </row>
    <row r="95" spans="1:8" ht="15.75" x14ac:dyDescent="0.25">
      <c r="A95" s="1" t="s">
        <v>104</v>
      </c>
      <c r="B95" s="1" t="s">
        <v>34</v>
      </c>
      <c r="C95" s="2">
        <v>194.59450000000001</v>
      </c>
      <c r="D95" s="2">
        <v>9.4391999999999996</v>
      </c>
      <c r="E95" s="2">
        <v>98.472700000000003</v>
      </c>
      <c r="F95" s="2">
        <v>10.5321</v>
      </c>
      <c r="G95" s="2" t="s">
        <v>6</v>
      </c>
      <c r="H95" s="2">
        <v>313.0385</v>
      </c>
    </row>
    <row r="96" spans="1:8" ht="15.75" x14ac:dyDescent="0.25">
      <c r="A96" s="1" t="s">
        <v>105</v>
      </c>
      <c r="B96" s="1" t="s">
        <v>34</v>
      </c>
      <c r="C96" s="2">
        <v>251.0882</v>
      </c>
      <c r="D96" s="2">
        <v>27.568200000000001</v>
      </c>
      <c r="E96" s="2">
        <v>6.5810000000000004</v>
      </c>
      <c r="F96" s="2">
        <v>19.634799999999998</v>
      </c>
      <c r="G96" s="2" t="s">
        <v>6</v>
      </c>
      <c r="H96" s="2">
        <v>304.87220000000002</v>
      </c>
    </row>
    <row r="97" spans="1:8" ht="15.75" x14ac:dyDescent="0.25">
      <c r="A97" s="1" t="s">
        <v>106</v>
      </c>
      <c r="B97" s="1" t="s">
        <v>34</v>
      </c>
      <c r="C97" s="2">
        <v>138.16849999999999</v>
      </c>
      <c r="D97" s="2">
        <v>65.646199999999993</v>
      </c>
      <c r="E97" s="2" t="s">
        <v>6</v>
      </c>
      <c r="F97" s="2">
        <v>17.656300000000002</v>
      </c>
      <c r="G97" s="2" t="s">
        <v>6</v>
      </c>
      <c r="H97" s="2">
        <v>221.471</v>
      </c>
    </row>
    <row r="98" spans="1:8" ht="15.75" x14ac:dyDescent="0.25">
      <c r="A98" s="1" t="s">
        <v>107</v>
      </c>
      <c r="B98" s="1" t="s">
        <v>31</v>
      </c>
      <c r="C98" s="2">
        <v>254.46080000000001</v>
      </c>
      <c r="D98" s="2">
        <v>47.556399999999996</v>
      </c>
      <c r="E98" s="2">
        <v>15.571</v>
      </c>
      <c r="F98" s="2">
        <v>31.178699999999999</v>
      </c>
      <c r="G98" s="2" t="s">
        <v>6</v>
      </c>
      <c r="H98" s="2">
        <v>348.76690000000002</v>
      </c>
    </row>
    <row r="99" spans="1:8" ht="15.75" x14ac:dyDescent="0.25">
      <c r="A99" s="1" t="s">
        <v>108</v>
      </c>
      <c r="B99" s="1" t="s">
        <v>31</v>
      </c>
      <c r="C99" s="2">
        <v>214.84560000000002</v>
      </c>
      <c r="D99" s="2">
        <v>64.822500000000005</v>
      </c>
      <c r="E99" s="2">
        <v>10.4878</v>
      </c>
      <c r="F99" s="2">
        <v>27.201000000000001</v>
      </c>
      <c r="G99" s="2" t="s">
        <v>6</v>
      </c>
      <c r="H99" s="2">
        <v>317.35690000000005</v>
      </c>
    </row>
    <row r="100" spans="1:8" ht="15.75" x14ac:dyDescent="0.25">
      <c r="A100" s="1" t="s">
        <v>109</v>
      </c>
      <c r="B100" s="1" t="s">
        <v>34</v>
      </c>
      <c r="C100" s="2">
        <v>300.39549999999997</v>
      </c>
      <c r="D100" s="2">
        <v>35.548900000000003</v>
      </c>
      <c r="E100" s="2" t="s">
        <v>6</v>
      </c>
      <c r="F100" s="2">
        <v>9.5051000000000005</v>
      </c>
      <c r="G100" s="2" t="s">
        <v>6</v>
      </c>
      <c r="H100" s="2">
        <v>345.4495</v>
      </c>
    </row>
    <row r="101" spans="1:8" ht="15.75" x14ac:dyDescent="0.25">
      <c r="A101" s="1" t="s">
        <v>110</v>
      </c>
      <c r="B101" s="1" t="s">
        <v>31</v>
      </c>
      <c r="C101" s="2">
        <v>209.8383</v>
      </c>
      <c r="D101" s="2">
        <v>94.310500000000005</v>
      </c>
      <c r="E101" s="2" t="s">
        <v>6</v>
      </c>
      <c r="F101" s="2">
        <v>15.0809</v>
      </c>
      <c r="G101" s="2" t="s">
        <v>6</v>
      </c>
      <c r="H101" s="2">
        <v>319.22969999999998</v>
      </c>
    </row>
    <row r="102" spans="1:8" ht="15.75" x14ac:dyDescent="0.25">
      <c r="A102" s="1" t="s">
        <v>111</v>
      </c>
      <c r="B102" s="1" t="s">
        <v>31</v>
      </c>
      <c r="C102" s="2">
        <v>105.46700000000001</v>
      </c>
      <c r="D102" s="2">
        <v>40.211799999999997</v>
      </c>
      <c r="E102" s="2">
        <v>6.0913000000000004</v>
      </c>
      <c r="F102" s="2">
        <v>0.55430000000000001</v>
      </c>
      <c r="G102" s="2" t="s">
        <v>6</v>
      </c>
      <c r="H102" s="2">
        <v>152.32440000000003</v>
      </c>
    </row>
    <row r="103" spans="1:8" ht="15.75" x14ac:dyDescent="0.25">
      <c r="A103" s="1" t="s">
        <v>112</v>
      </c>
      <c r="B103" s="1" t="s">
        <v>34</v>
      </c>
      <c r="C103" s="2">
        <v>152.50229999999999</v>
      </c>
      <c r="D103" s="2">
        <v>3.5779999999999998</v>
      </c>
      <c r="E103" s="2">
        <v>18.082799999999999</v>
      </c>
      <c r="F103" s="2">
        <v>18.695</v>
      </c>
      <c r="G103" s="2" t="s">
        <v>6</v>
      </c>
      <c r="H103" s="2">
        <v>192.85809999999998</v>
      </c>
    </row>
    <row r="104" spans="1:8" ht="15.75" x14ac:dyDescent="0.25">
      <c r="A104" s="1" t="s">
        <v>113</v>
      </c>
      <c r="B104" s="1" t="s">
        <v>34</v>
      </c>
      <c r="C104" s="2">
        <v>158.0351</v>
      </c>
      <c r="D104" s="2">
        <v>8.5121000000000002</v>
      </c>
      <c r="E104" s="2" t="s">
        <v>6</v>
      </c>
      <c r="F104" s="2">
        <v>15.465199999999999</v>
      </c>
      <c r="G104" s="2">
        <v>3.3420000000000001</v>
      </c>
      <c r="H104" s="2">
        <v>185.35440000000003</v>
      </c>
    </row>
    <row r="105" spans="1:8" ht="15.75" x14ac:dyDescent="0.25">
      <c r="A105" s="1" t="s">
        <v>114</v>
      </c>
      <c r="B105" s="1" t="s">
        <v>34</v>
      </c>
      <c r="C105" s="2">
        <v>205.00370000000001</v>
      </c>
      <c r="D105" s="2">
        <v>15.4206</v>
      </c>
      <c r="E105" s="2" t="s">
        <v>6</v>
      </c>
      <c r="F105" s="2">
        <v>6.9878999999999998</v>
      </c>
      <c r="G105" s="2" t="s">
        <v>6</v>
      </c>
      <c r="H105" s="2">
        <v>227.41220000000001</v>
      </c>
    </row>
    <row r="106" spans="1:8" ht="15.75" x14ac:dyDescent="0.25">
      <c r="A106" s="1" t="s">
        <v>115</v>
      </c>
      <c r="B106" s="1" t="s">
        <v>31</v>
      </c>
      <c r="C106" s="2">
        <v>190.81490000000002</v>
      </c>
      <c r="D106" s="2">
        <v>54.543599999999998</v>
      </c>
      <c r="E106" s="2" t="s">
        <v>6</v>
      </c>
      <c r="F106" s="2">
        <v>18.172000000000001</v>
      </c>
      <c r="G106" s="2" t="s">
        <v>6</v>
      </c>
      <c r="H106" s="2">
        <v>263.53050000000002</v>
      </c>
    </row>
    <row r="107" spans="1:8" ht="15.75" x14ac:dyDescent="0.25">
      <c r="A107" s="1" t="s">
        <v>116</v>
      </c>
      <c r="B107" s="1" t="s">
        <v>31</v>
      </c>
      <c r="C107" s="2">
        <v>175.42699999999999</v>
      </c>
      <c r="D107" s="2">
        <v>48.043300000000002</v>
      </c>
      <c r="E107" s="2" t="s">
        <v>6</v>
      </c>
      <c r="F107" s="2">
        <v>22.888500000000001</v>
      </c>
      <c r="G107" s="2" t="s">
        <v>6</v>
      </c>
      <c r="H107" s="2">
        <v>246.3588</v>
      </c>
    </row>
    <row r="108" spans="1:8" ht="15.75" x14ac:dyDescent="0.25">
      <c r="A108" s="1" t="s">
        <v>117</v>
      </c>
      <c r="B108" s="1" t="s">
        <v>31</v>
      </c>
      <c r="C108" s="2">
        <v>249.51390000000001</v>
      </c>
      <c r="D108" s="2">
        <v>89.541799999999995</v>
      </c>
      <c r="E108" s="2">
        <v>18.058299999999999</v>
      </c>
      <c r="F108" s="2">
        <v>36.193800000000003</v>
      </c>
      <c r="G108" s="2" t="s">
        <v>6</v>
      </c>
      <c r="H108" s="2">
        <v>393.30779999999999</v>
      </c>
    </row>
    <row r="109" spans="1:8" ht="15.75" x14ac:dyDescent="0.25">
      <c r="A109" s="1" t="s">
        <v>118</v>
      </c>
      <c r="B109" s="1" t="s">
        <v>31</v>
      </c>
      <c r="C109" s="2">
        <v>301.03519999999997</v>
      </c>
      <c r="D109" s="2">
        <v>107.8028</v>
      </c>
      <c r="E109" s="2">
        <v>70.203299999999999</v>
      </c>
      <c r="F109" s="2">
        <v>57.974600000000002</v>
      </c>
      <c r="G109" s="2" t="s">
        <v>6</v>
      </c>
      <c r="H109" s="2">
        <v>537.01589999999999</v>
      </c>
    </row>
    <row r="110" spans="1:8" ht="15.75" x14ac:dyDescent="0.25">
      <c r="A110" s="1" t="s">
        <v>119</v>
      </c>
      <c r="B110" s="1" t="s">
        <v>31</v>
      </c>
      <c r="C110" s="2">
        <v>196.12309999999999</v>
      </c>
      <c r="D110" s="2">
        <v>68.4602</v>
      </c>
      <c r="E110" s="2">
        <v>24.269600000000001</v>
      </c>
      <c r="F110" s="2">
        <v>32.0672</v>
      </c>
      <c r="G110" s="2">
        <v>0.46970000000000001</v>
      </c>
      <c r="H110" s="2">
        <v>321.38980000000004</v>
      </c>
    </row>
    <row r="111" spans="1:8" ht="15.75" x14ac:dyDescent="0.25">
      <c r="A111" s="1" t="s">
        <v>120</v>
      </c>
      <c r="B111" s="1" t="s">
        <v>31</v>
      </c>
      <c r="C111" s="2">
        <v>151.18180000000001</v>
      </c>
      <c r="D111" s="2">
        <v>33.563099999999999</v>
      </c>
      <c r="E111" s="2" t="s">
        <v>6</v>
      </c>
      <c r="F111" s="2">
        <v>33.611199999999997</v>
      </c>
      <c r="G111" s="2" t="s">
        <v>6</v>
      </c>
      <c r="H111" s="2">
        <v>218.3561</v>
      </c>
    </row>
    <row r="112" spans="1:8" ht="15.75" x14ac:dyDescent="0.25">
      <c r="A112" s="1" t="s">
        <v>121</v>
      </c>
      <c r="B112" s="1" t="s">
        <v>7</v>
      </c>
      <c r="C112" s="2">
        <v>176.43899999999999</v>
      </c>
      <c r="D112" s="2">
        <v>47.207799999999999</v>
      </c>
      <c r="E112" s="2">
        <v>3.1556999999999999</v>
      </c>
      <c r="F112" s="2">
        <v>8.2057000000000002</v>
      </c>
      <c r="G112" s="2">
        <v>0.20669999999999999</v>
      </c>
      <c r="H112" s="2">
        <v>235.2149</v>
      </c>
    </row>
    <row r="113" spans="1:8" ht="15.75" x14ac:dyDescent="0.25">
      <c r="A113" s="1" t="s">
        <v>122</v>
      </c>
      <c r="B113" s="1" t="s">
        <v>91</v>
      </c>
      <c r="C113" s="2">
        <v>39.567500000000003</v>
      </c>
      <c r="D113" s="2">
        <v>2.7332999999999998</v>
      </c>
      <c r="E113" s="2" t="s">
        <v>6</v>
      </c>
      <c r="F113" s="2">
        <v>19.001000000000001</v>
      </c>
      <c r="G113" s="2" t="s">
        <v>6</v>
      </c>
      <c r="H113" s="2">
        <v>61.3018</v>
      </c>
    </row>
    <row r="114" spans="1:8" ht="15.75" x14ac:dyDescent="0.25">
      <c r="A114" s="1" t="s">
        <v>123</v>
      </c>
      <c r="B114" s="1" t="s">
        <v>7</v>
      </c>
      <c r="C114" s="2">
        <v>36.155500000000004</v>
      </c>
      <c r="D114" s="2">
        <v>6.3056999999999999</v>
      </c>
      <c r="E114" s="2" t="s">
        <v>6</v>
      </c>
      <c r="F114" s="2">
        <v>6.1340000000000003</v>
      </c>
      <c r="G114" s="2" t="s">
        <v>6</v>
      </c>
      <c r="H114" s="2">
        <v>48.595200000000006</v>
      </c>
    </row>
    <row r="115" spans="1:8" ht="15.75" x14ac:dyDescent="0.25">
      <c r="A115" s="1" t="s">
        <v>124</v>
      </c>
      <c r="B115" s="1" t="s">
        <v>7</v>
      </c>
      <c r="C115" s="2">
        <v>49.766199999999998</v>
      </c>
      <c r="D115" s="2">
        <v>4.6779000000000002</v>
      </c>
      <c r="E115" s="2" t="s">
        <v>6</v>
      </c>
      <c r="F115" s="2">
        <v>8.5303000000000004</v>
      </c>
      <c r="G115" s="2" t="s">
        <v>6</v>
      </c>
      <c r="H115" s="2">
        <v>62.974400000000003</v>
      </c>
    </row>
    <row r="116" spans="1:8" ht="15.75" x14ac:dyDescent="0.25">
      <c r="A116" s="1" t="s">
        <v>125</v>
      </c>
      <c r="B116" s="1" t="s">
        <v>7</v>
      </c>
      <c r="C116" s="2">
        <v>42.221899999999998</v>
      </c>
      <c r="D116" s="2">
        <v>18.396100000000001</v>
      </c>
      <c r="E116" s="2" t="s">
        <v>6</v>
      </c>
      <c r="F116" s="2">
        <v>7.6954000000000002</v>
      </c>
      <c r="G116" s="2" t="s">
        <v>6</v>
      </c>
      <c r="H116" s="2">
        <v>68.313400000000001</v>
      </c>
    </row>
    <row r="117" spans="1:8" ht="15.75" x14ac:dyDescent="0.25">
      <c r="A117" s="1" t="s">
        <v>126</v>
      </c>
      <c r="B117" s="1" t="s">
        <v>91</v>
      </c>
      <c r="C117" s="2">
        <v>63.4681</v>
      </c>
      <c r="D117" s="2">
        <v>2.5133000000000001</v>
      </c>
      <c r="E117" s="2" t="s">
        <v>6</v>
      </c>
      <c r="F117" s="2">
        <v>11.695600000000001</v>
      </c>
      <c r="G117" s="2">
        <v>1.2016</v>
      </c>
      <c r="H117" s="2">
        <v>78.878599999999992</v>
      </c>
    </row>
    <row r="118" spans="1:8" ht="15.75" x14ac:dyDescent="0.25">
      <c r="A118" s="1" t="s">
        <v>127</v>
      </c>
      <c r="B118" s="1" t="s">
        <v>7</v>
      </c>
      <c r="C118" s="2">
        <v>39.834499999999998</v>
      </c>
      <c r="D118" s="2">
        <v>16.839700000000001</v>
      </c>
      <c r="E118" s="2" t="s">
        <v>6</v>
      </c>
      <c r="F118" s="2" t="s">
        <v>6</v>
      </c>
      <c r="G118" s="2" t="s">
        <v>6</v>
      </c>
      <c r="H118" s="2">
        <v>56.674199999999999</v>
      </c>
    </row>
    <row r="119" spans="1:8" ht="15.75" x14ac:dyDescent="0.25">
      <c r="A119" s="1" t="s">
        <v>128</v>
      </c>
      <c r="B119" s="1" t="s">
        <v>7</v>
      </c>
      <c r="C119" s="2">
        <v>45.315800000000003</v>
      </c>
      <c r="D119" s="2">
        <v>15.855399999999999</v>
      </c>
      <c r="E119" s="2" t="s">
        <v>6</v>
      </c>
      <c r="F119" s="2">
        <v>2.6511999999999998</v>
      </c>
      <c r="G119" s="2" t="s">
        <v>6</v>
      </c>
      <c r="H119" s="2">
        <v>63.822400000000002</v>
      </c>
    </row>
    <row r="120" spans="1:8" ht="15.75" x14ac:dyDescent="0.25">
      <c r="A120" s="1" t="s">
        <v>129</v>
      </c>
      <c r="B120" s="1" t="s">
        <v>7</v>
      </c>
      <c r="C120" s="2">
        <v>188.9512</v>
      </c>
      <c r="D120" s="2">
        <v>91.914900000000003</v>
      </c>
      <c r="E120" s="2" t="s">
        <v>6</v>
      </c>
      <c r="F120" s="2">
        <v>34.938299999999998</v>
      </c>
      <c r="G120" s="2">
        <v>8.4274000000000004</v>
      </c>
      <c r="H120" s="2">
        <v>324.23179999999996</v>
      </c>
    </row>
    <row r="121" spans="1:8" ht="15.75" x14ac:dyDescent="0.25">
      <c r="A121" s="1" t="s">
        <v>130</v>
      </c>
      <c r="B121" s="1" t="s">
        <v>31</v>
      </c>
      <c r="C121" s="2">
        <v>91.290700000000001</v>
      </c>
      <c r="D121" s="2">
        <v>121.13380000000001</v>
      </c>
      <c r="E121" s="2">
        <v>2.3948</v>
      </c>
      <c r="F121" s="2">
        <v>19.828399999999998</v>
      </c>
      <c r="G121" s="2">
        <v>1.6512</v>
      </c>
      <c r="H121" s="2">
        <v>236.2989</v>
      </c>
    </row>
    <row r="122" spans="1:8" ht="15.75" x14ac:dyDescent="0.25">
      <c r="A122" s="1" t="s">
        <v>131</v>
      </c>
      <c r="B122" s="1" t="s">
        <v>31</v>
      </c>
      <c r="C122" s="2">
        <v>54.042700000000004</v>
      </c>
      <c r="D122" s="2">
        <v>31.76</v>
      </c>
      <c r="E122" s="2">
        <v>622.9452</v>
      </c>
      <c r="F122" s="2">
        <v>32.473399999999998</v>
      </c>
      <c r="G122" s="2" t="s">
        <v>6</v>
      </c>
      <c r="H122" s="2">
        <v>741.22129999999993</v>
      </c>
    </row>
    <row r="123" spans="1:8" ht="15.75" x14ac:dyDescent="0.25">
      <c r="A123" s="1" t="s">
        <v>132</v>
      </c>
      <c r="B123" s="1" t="s">
        <v>31</v>
      </c>
      <c r="C123" s="2">
        <v>500.9187</v>
      </c>
      <c r="D123" s="2">
        <v>8.0439000000000007</v>
      </c>
      <c r="E123" s="2">
        <v>84.481099999999998</v>
      </c>
      <c r="F123" s="2">
        <v>820.12929999999994</v>
      </c>
      <c r="G123" s="2" t="s">
        <v>6</v>
      </c>
      <c r="H123" s="2">
        <v>1413.5729999999999</v>
      </c>
    </row>
    <row r="124" spans="1:8" ht="15.75" x14ac:dyDescent="0.25">
      <c r="A124" s="1" t="s">
        <v>133</v>
      </c>
      <c r="B124" s="1" t="s">
        <v>31</v>
      </c>
      <c r="C124" s="2">
        <v>122.68799999999999</v>
      </c>
      <c r="D124" s="2" t="s">
        <v>6</v>
      </c>
      <c r="E124" s="2">
        <v>521.30370000000005</v>
      </c>
      <c r="F124" s="2">
        <v>210.02940000000001</v>
      </c>
      <c r="G124" s="2" t="s">
        <v>6</v>
      </c>
      <c r="H124" s="2">
        <v>854.02110000000005</v>
      </c>
    </row>
    <row r="125" spans="1:8" ht="15.75" x14ac:dyDescent="0.25">
      <c r="A125" s="1" t="s">
        <v>134</v>
      </c>
      <c r="B125" s="1" t="s">
        <v>7</v>
      </c>
      <c r="C125" s="2">
        <v>29.467199999999998</v>
      </c>
      <c r="D125" s="2">
        <v>6.5167000000000002</v>
      </c>
      <c r="E125" s="2" t="s">
        <v>6</v>
      </c>
      <c r="F125" s="2">
        <v>22.0243</v>
      </c>
      <c r="G125" s="2" t="s">
        <v>6</v>
      </c>
      <c r="H125" s="2">
        <v>58.008200000000002</v>
      </c>
    </row>
    <row r="126" spans="1:8" ht="15.75" x14ac:dyDescent="0.25">
      <c r="A126" s="1" t="s">
        <v>135</v>
      </c>
      <c r="B126" s="1" t="s">
        <v>31</v>
      </c>
      <c r="C126" s="2">
        <v>96.444800000000001</v>
      </c>
      <c r="D126" s="2">
        <v>11.2392</v>
      </c>
      <c r="E126" s="2">
        <v>27.352599999999999</v>
      </c>
      <c r="F126" s="2">
        <v>8.4667999999999992</v>
      </c>
      <c r="G126" s="2" t="s">
        <v>6</v>
      </c>
      <c r="H126" s="2">
        <v>143.5034</v>
      </c>
    </row>
    <row r="127" spans="1:8" ht="15.75" x14ac:dyDescent="0.25">
      <c r="A127" s="1" t="s">
        <v>136</v>
      </c>
      <c r="B127" s="1" t="s">
        <v>7</v>
      </c>
      <c r="C127" s="2">
        <v>29.1462</v>
      </c>
      <c r="D127" s="2">
        <v>7.1183000000000005</v>
      </c>
      <c r="E127" s="2" t="s">
        <v>6</v>
      </c>
      <c r="F127" s="2">
        <v>7.5957999999999997</v>
      </c>
      <c r="G127" s="2" t="s">
        <v>6</v>
      </c>
      <c r="H127" s="2">
        <v>43.860299999999995</v>
      </c>
    </row>
    <row r="128" spans="1:8" ht="15.75" x14ac:dyDescent="0.25">
      <c r="A128" s="1" t="s">
        <v>137</v>
      </c>
      <c r="B128" s="1" t="s">
        <v>31</v>
      </c>
      <c r="C128" s="2">
        <v>45.219000000000001</v>
      </c>
      <c r="D128" s="2">
        <v>12.1578</v>
      </c>
      <c r="E128" s="2" t="s">
        <v>6</v>
      </c>
      <c r="F128" s="2" t="s">
        <v>6</v>
      </c>
      <c r="G128" s="2" t="s">
        <v>6</v>
      </c>
      <c r="H128" s="2">
        <v>57.376800000000003</v>
      </c>
    </row>
    <row r="129" spans="1:8" ht="15.75" x14ac:dyDescent="0.25">
      <c r="A129" s="1" t="s">
        <v>138</v>
      </c>
      <c r="B129" s="1" t="s">
        <v>31</v>
      </c>
      <c r="C129" s="2">
        <v>71.929100000000005</v>
      </c>
      <c r="D129" s="2">
        <v>5.7469999999999999</v>
      </c>
      <c r="E129" s="2">
        <v>42.147199999999998</v>
      </c>
      <c r="F129" s="2">
        <v>15.2157</v>
      </c>
      <c r="G129" s="2" t="s">
        <v>6</v>
      </c>
      <c r="H129" s="2">
        <v>135.03900000000002</v>
      </c>
    </row>
    <row r="130" spans="1:8" ht="15.75" x14ac:dyDescent="0.25">
      <c r="A130" s="1" t="s">
        <v>139</v>
      </c>
      <c r="B130" s="1" t="s">
        <v>34</v>
      </c>
      <c r="C130" s="2">
        <v>60.421900000000008</v>
      </c>
      <c r="D130" s="2">
        <v>1.6709999999999998</v>
      </c>
      <c r="E130" s="2" t="s">
        <v>6</v>
      </c>
      <c r="F130" s="2">
        <v>8.5083000000000002</v>
      </c>
      <c r="G130" s="2" t="s">
        <v>6</v>
      </c>
      <c r="H130" s="2">
        <v>70.601200000000006</v>
      </c>
    </row>
    <row r="131" spans="1:8" ht="15.75" x14ac:dyDescent="0.25">
      <c r="A131" s="1" t="s">
        <v>140</v>
      </c>
      <c r="B131" s="1" t="s">
        <v>31</v>
      </c>
      <c r="C131" s="2">
        <v>43.923499999999997</v>
      </c>
      <c r="D131" s="2">
        <v>2.8222999999999998</v>
      </c>
      <c r="E131" s="2" t="s">
        <v>6</v>
      </c>
      <c r="F131" s="2">
        <v>13.3398</v>
      </c>
      <c r="G131" s="2" t="s">
        <v>6</v>
      </c>
      <c r="H131" s="2">
        <v>60.085599999999999</v>
      </c>
    </row>
    <row r="132" spans="1:8" ht="15.75" x14ac:dyDescent="0.25">
      <c r="A132" s="1" t="s">
        <v>141</v>
      </c>
      <c r="B132" s="1" t="s">
        <v>31</v>
      </c>
      <c r="C132" s="2">
        <v>37.072499999999998</v>
      </c>
      <c r="D132" s="2">
        <v>8.8491999999999997</v>
      </c>
      <c r="E132" s="2">
        <v>2.4998</v>
      </c>
      <c r="F132" s="2">
        <v>16.1675</v>
      </c>
      <c r="G132" s="2" t="s">
        <v>6</v>
      </c>
      <c r="H132" s="2">
        <v>64.588999999999999</v>
      </c>
    </row>
    <row r="133" spans="1:8" ht="15.75" x14ac:dyDescent="0.25">
      <c r="A133" s="1" t="s">
        <v>142</v>
      </c>
      <c r="B133" s="1" t="s">
        <v>31</v>
      </c>
      <c r="C133" s="2">
        <v>6.5715000000000003</v>
      </c>
      <c r="D133" s="2">
        <v>15.6356</v>
      </c>
      <c r="E133" s="2" t="s">
        <v>6</v>
      </c>
      <c r="F133" s="2">
        <v>29.566500000000001</v>
      </c>
      <c r="G133" s="2">
        <v>23.792400000000001</v>
      </c>
      <c r="H133" s="2">
        <v>75.566000000000003</v>
      </c>
    </row>
    <row r="134" spans="1:8" ht="15.75" x14ac:dyDescent="0.25">
      <c r="A134" s="1" t="s">
        <v>143</v>
      </c>
      <c r="B134" s="1" t="s">
        <v>31</v>
      </c>
      <c r="C134" s="2">
        <v>41.225299999999997</v>
      </c>
      <c r="D134" s="2">
        <v>9.2507999999999999</v>
      </c>
      <c r="E134" s="2" t="s">
        <v>6</v>
      </c>
      <c r="F134" s="2">
        <v>39.651200000000003</v>
      </c>
      <c r="G134" s="2">
        <v>18.351099999999999</v>
      </c>
      <c r="H134" s="2">
        <v>108.47839999999999</v>
      </c>
    </row>
    <row r="135" spans="1:8" ht="15.75" x14ac:dyDescent="0.25">
      <c r="A135" s="1" t="s">
        <v>144</v>
      </c>
      <c r="B135" s="1" t="s">
        <v>34</v>
      </c>
      <c r="C135" s="2">
        <v>50.714399999999998</v>
      </c>
      <c r="D135" s="2">
        <v>8.6994000000000007</v>
      </c>
      <c r="E135" s="2" t="s">
        <v>6</v>
      </c>
      <c r="F135" s="2">
        <v>9.9644999999999992</v>
      </c>
      <c r="G135" s="2" t="s">
        <v>6</v>
      </c>
      <c r="H135" s="2">
        <v>69.378299999999996</v>
      </c>
    </row>
    <row r="136" spans="1:8" ht="15.75" x14ac:dyDescent="0.25">
      <c r="A136" s="1" t="s">
        <v>145</v>
      </c>
      <c r="B136" s="1" t="s">
        <v>34</v>
      </c>
      <c r="C136" s="2">
        <v>28.4071</v>
      </c>
      <c r="D136" s="2">
        <v>10.957700000000001</v>
      </c>
      <c r="E136" s="2" t="s">
        <v>6</v>
      </c>
      <c r="F136" s="2">
        <v>12.5406</v>
      </c>
      <c r="G136" s="2">
        <v>4.2130999999999998</v>
      </c>
      <c r="H136" s="2">
        <v>56.118499999999997</v>
      </c>
    </row>
    <row r="137" spans="1:8" ht="15.75" x14ac:dyDescent="0.25">
      <c r="A137" s="1" t="s">
        <v>146</v>
      </c>
      <c r="B137" s="1" t="s">
        <v>7</v>
      </c>
      <c r="C137" s="2">
        <v>34.078800000000001</v>
      </c>
      <c r="D137" s="2">
        <v>3.5577999999999999</v>
      </c>
      <c r="E137" s="2" t="s">
        <v>6</v>
      </c>
      <c r="F137" s="2">
        <v>11.744199999999999</v>
      </c>
      <c r="G137" s="2" t="s">
        <v>6</v>
      </c>
      <c r="H137" s="2">
        <v>49.380800000000001</v>
      </c>
    </row>
    <row r="138" spans="1:8" ht="15.75" x14ac:dyDescent="0.25">
      <c r="A138" s="1" t="s">
        <v>147</v>
      </c>
      <c r="B138" s="1" t="s">
        <v>7</v>
      </c>
      <c r="C138" s="2">
        <v>46.436099999999996</v>
      </c>
      <c r="D138" s="2">
        <v>6.5082000000000004</v>
      </c>
      <c r="E138" s="2" t="s">
        <v>6</v>
      </c>
      <c r="F138" s="2">
        <v>13.706</v>
      </c>
      <c r="G138" s="2">
        <v>5.4671000000000003</v>
      </c>
      <c r="H138" s="2">
        <v>72.117400000000004</v>
      </c>
    </row>
    <row r="139" spans="1:8" ht="15.75" x14ac:dyDescent="0.25">
      <c r="A139" s="1" t="s">
        <v>148</v>
      </c>
      <c r="B139" s="1" t="s">
        <v>34</v>
      </c>
      <c r="C139" s="2">
        <v>103.10229999999999</v>
      </c>
      <c r="D139" s="2">
        <v>12.089</v>
      </c>
      <c r="E139" s="2">
        <v>3.5529999999999999</v>
      </c>
      <c r="F139" s="2">
        <v>123.51690000000001</v>
      </c>
      <c r="G139" s="2">
        <v>18.233000000000001</v>
      </c>
      <c r="H139" s="2">
        <v>260.49419999999998</v>
      </c>
    </row>
    <row r="140" spans="1:8" ht="15.75" x14ac:dyDescent="0.25">
      <c r="A140" s="1" t="s">
        <v>149</v>
      </c>
      <c r="B140" s="1" t="s">
        <v>31</v>
      </c>
      <c r="C140" s="2">
        <v>16.167999999999999</v>
      </c>
      <c r="D140" s="2" t="s">
        <v>6</v>
      </c>
      <c r="E140" s="2" t="s">
        <v>6</v>
      </c>
      <c r="F140" s="2">
        <v>80.827699999999993</v>
      </c>
      <c r="G140" s="2" t="s">
        <v>6</v>
      </c>
      <c r="H140" s="2">
        <v>96.995699999999999</v>
      </c>
    </row>
    <row r="141" spans="1:8" ht="15.75" x14ac:dyDescent="0.25">
      <c r="A141" s="1" t="s">
        <v>150</v>
      </c>
      <c r="B141" s="1" t="s">
        <v>31</v>
      </c>
      <c r="C141" s="2">
        <v>77.461399999999998</v>
      </c>
      <c r="D141" s="2">
        <v>33.4649</v>
      </c>
      <c r="E141" s="2" t="s">
        <v>6</v>
      </c>
      <c r="F141" s="2">
        <v>60.651800000000001</v>
      </c>
      <c r="G141" s="2" t="s">
        <v>6</v>
      </c>
      <c r="H141" s="2">
        <v>171.57810000000001</v>
      </c>
    </row>
    <row r="142" spans="1:8" ht="15.75" x14ac:dyDescent="0.25">
      <c r="A142" s="1" t="s">
        <v>151</v>
      </c>
      <c r="B142" s="1" t="s">
        <v>91</v>
      </c>
      <c r="C142" s="2">
        <v>19.234299999999998</v>
      </c>
      <c r="D142" s="2">
        <v>39.266300000000001</v>
      </c>
      <c r="E142" s="2" t="s">
        <v>6</v>
      </c>
      <c r="F142" s="2">
        <v>83.339100000000002</v>
      </c>
      <c r="G142" s="2" t="s">
        <v>6</v>
      </c>
      <c r="H142" s="2">
        <v>141.83969999999999</v>
      </c>
    </row>
    <row r="143" spans="1:8" ht="15.75" x14ac:dyDescent="0.25">
      <c r="A143" s="1" t="s">
        <v>152</v>
      </c>
      <c r="B143" s="1" t="s">
        <v>78</v>
      </c>
      <c r="C143" s="2">
        <v>76.973399999999998</v>
      </c>
      <c r="D143" s="2">
        <v>10.4277</v>
      </c>
      <c r="E143" s="2">
        <v>49.229900000000001</v>
      </c>
      <c r="F143" s="2">
        <v>13.995699999999999</v>
      </c>
      <c r="G143" s="2" t="s">
        <v>6</v>
      </c>
      <c r="H143" s="2">
        <v>150.6267</v>
      </c>
    </row>
    <row r="144" spans="1:8" ht="15.75" x14ac:dyDescent="0.25">
      <c r="A144" s="1" t="s">
        <v>153</v>
      </c>
      <c r="B144" s="1" t="s">
        <v>31</v>
      </c>
      <c r="C144" s="2">
        <v>19</v>
      </c>
      <c r="D144" s="2" t="s">
        <v>6</v>
      </c>
      <c r="E144" s="2">
        <v>10.32</v>
      </c>
      <c r="F144" s="2">
        <v>144.28360000000001</v>
      </c>
      <c r="G144" s="2" t="s">
        <v>6</v>
      </c>
      <c r="H144" s="2">
        <v>173.6036</v>
      </c>
    </row>
    <row r="145" spans="1:8" ht="15.75" x14ac:dyDescent="0.25">
      <c r="A145" s="1" t="s">
        <v>154</v>
      </c>
      <c r="B145" s="1" t="s">
        <v>31</v>
      </c>
      <c r="C145" s="2">
        <v>10.7316</v>
      </c>
      <c r="D145" s="2">
        <v>79.658699999999996</v>
      </c>
      <c r="E145" s="2">
        <v>23.979299999999999</v>
      </c>
      <c r="F145" s="2">
        <v>2.7635000000000001</v>
      </c>
      <c r="G145" s="2" t="s">
        <v>6</v>
      </c>
      <c r="H145" s="2">
        <v>117.13309999999998</v>
      </c>
    </row>
    <row r="146" spans="1:8" ht="15.75" x14ac:dyDescent="0.25">
      <c r="A146" s="1" t="s">
        <v>155</v>
      </c>
      <c r="B146" s="1" t="s">
        <v>7</v>
      </c>
      <c r="C146" s="2">
        <v>102.18969999999999</v>
      </c>
      <c r="D146" s="2">
        <v>44.636800000000001</v>
      </c>
      <c r="E146" s="2">
        <v>6.5515999999999996</v>
      </c>
      <c r="F146" s="2">
        <v>118.3083</v>
      </c>
      <c r="G146" s="2" t="s">
        <v>6</v>
      </c>
      <c r="H146" s="2">
        <v>271.68639999999999</v>
      </c>
    </row>
    <row r="147" spans="1:8" ht="15.75" x14ac:dyDescent="0.25">
      <c r="A147" s="1" t="s">
        <v>156</v>
      </c>
      <c r="B147" s="1" t="s">
        <v>91</v>
      </c>
      <c r="C147" s="2">
        <v>121.91589999999999</v>
      </c>
      <c r="D147" s="2">
        <v>15.328900000000001</v>
      </c>
      <c r="E147" s="2" t="s">
        <v>6</v>
      </c>
      <c r="F147" s="2">
        <v>8.5859000000000005</v>
      </c>
      <c r="G147" s="2" t="s">
        <v>6</v>
      </c>
      <c r="H147" s="2">
        <v>145.83070000000001</v>
      </c>
    </row>
    <row r="148" spans="1:8" ht="15.75" x14ac:dyDescent="0.25">
      <c r="A148" s="1" t="s">
        <v>157</v>
      </c>
      <c r="B148" s="1" t="s">
        <v>7</v>
      </c>
      <c r="C148" s="2">
        <v>34.988700000000001</v>
      </c>
      <c r="D148" s="2">
        <v>0.32279999999999998</v>
      </c>
      <c r="E148" s="2" t="s">
        <v>6</v>
      </c>
      <c r="F148" s="2">
        <v>0.41639999999999999</v>
      </c>
      <c r="G148" s="2" t="s">
        <v>6</v>
      </c>
      <c r="H148" s="2">
        <v>35.727900000000005</v>
      </c>
    </row>
    <row r="149" spans="1:8" ht="15.75" x14ac:dyDescent="0.25">
      <c r="A149" s="1" t="s">
        <v>158</v>
      </c>
      <c r="B149" s="1" t="s">
        <v>91</v>
      </c>
      <c r="C149" s="2">
        <v>52.499399999999994</v>
      </c>
      <c r="D149" s="2">
        <v>8.0799999999999997E-2</v>
      </c>
      <c r="E149" s="2" t="s">
        <v>6</v>
      </c>
      <c r="F149" s="2">
        <v>0.30249999999999999</v>
      </c>
      <c r="G149" s="2" t="s">
        <v>6</v>
      </c>
      <c r="H149" s="2">
        <v>52.8827</v>
      </c>
    </row>
    <row r="150" spans="1:8" ht="15.75" x14ac:dyDescent="0.25">
      <c r="A150" s="1" t="s">
        <v>159</v>
      </c>
      <c r="B150" s="1" t="s">
        <v>91</v>
      </c>
      <c r="C150" s="2">
        <v>47.203600000000002</v>
      </c>
      <c r="D150" s="2" t="s">
        <v>6</v>
      </c>
      <c r="E150" s="2">
        <v>0.92459999999999998</v>
      </c>
      <c r="F150" s="2">
        <v>6.3906999999999998</v>
      </c>
      <c r="G150" s="2" t="s">
        <v>6</v>
      </c>
      <c r="H150" s="2">
        <v>54.518900000000002</v>
      </c>
    </row>
    <row r="151" spans="1:8" ht="15.75" x14ac:dyDescent="0.25">
      <c r="A151" s="1" t="s">
        <v>160</v>
      </c>
      <c r="B151" s="1" t="s">
        <v>91</v>
      </c>
      <c r="C151" s="2">
        <v>21.465499999999999</v>
      </c>
      <c r="D151" s="2" t="s">
        <v>6</v>
      </c>
      <c r="E151" s="2" t="s">
        <v>6</v>
      </c>
      <c r="F151" s="2">
        <v>2.7037</v>
      </c>
      <c r="G151" s="2" t="s">
        <v>6</v>
      </c>
      <c r="H151" s="2">
        <v>24.1692</v>
      </c>
    </row>
    <row r="152" spans="1:8" ht="15.75" x14ac:dyDescent="0.25">
      <c r="A152" s="1" t="s">
        <v>161</v>
      </c>
      <c r="B152" s="1" t="s">
        <v>91</v>
      </c>
      <c r="C152" s="2">
        <v>72.313599999999994</v>
      </c>
      <c r="D152" s="2">
        <v>1.8715999999999999</v>
      </c>
      <c r="E152" s="2" t="s">
        <v>6</v>
      </c>
      <c r="F152" s="2">
        <v>3.1175999999999999</v>
      </c>
      <c r="G152" s="2" t="s">
        <v>6</v>
      </c>
      <c r="H152" s="2">
        <v>77.302799999999991</v>
      </c>
    </row>
    <row r="153" spans="1:8" ht="15.75" x14ac:dyDescent="0.25">
      <c r="A153" s="1" t="s">
        <v>162</v>
      </c>
      <c r="B153" s="1" t="s">
        <v>91</v>
      </c>
      <c r="C153" s="2">
        <v>175.5498</v>
      </c>
      <c r="D153" s="2" t="s">
        <v>6</v>
      </c>
      <c r="E153" s="2" t="s">
        <v>6</v>
      </c>
      <c r="F153" s="2">
        <v>9.4771999999999998</v>
      </c>
      <c r="G153" s="2" t="s">
        <v>6</v>
      </c>
      <c r="H153" s="2">
        <v>185.02700000000002</v>
      </c>
    </row>
    <row r="154" spans="1:8" ht="15.75" x14ac:dyDescent="0.25">
      <c r="A154" s="1" t="s">
        <v>163</v>
      </c>
      <c r="B154" s="1" t="s">
        <v>91</v>
      </c>
      <c r="C154" s="2">
        <v>22.459700000000002</v>
      </c>
      <c r="D154" s="2">
        <v>11.6478</v>
      </c>
      <c r="E154" s="2">
        <v>5.6295000000000002</v>
      </c>
      <c r="F154" s="2">
        <v>11.337</v>
      </c>
      <c r="G154" s="2" t="s">
        <v>6</v>
      </c>
      <c r="H154" s="2">
        <v>51.073999999999998</v>
      </c>
    </row>
    <row r="155" spans="1:8" ht="15.75" x14ac:dyDescent="0.25">
      <c r="A155" s="1" t="s">
        <v>164</v>
      </c>
      <c r="B155" s="1" t="s">
        <v>91</v>
      </c>
      <c r="C155" s="2">
        <v>32.533499999999997</v>
      </c>
      <c r="D155" s="2">
        <v>2.5333000000000001</v>
      </c>
      <c r="E155" s="2" t="s">
        <v>6</v>
      </c>
      <c r="F155" s="2">
        <v>1.3157000000000001</v>
      </c>
      <c r="G155" s="2" t="s">
        <v>6</v>
      </c>
      <c r="H155" s="2">
        <v>36.382499999999993</v>
      </c>
    </row>
    <row r="156" spans="1:8" ht="15.75" x14ac:dyDescent="0.25">
      <c r="A156" s="1" t="s">
        <v>165</v>
      </c>
      <c r="B156" s="1" t="s">
        <v>91</v>
      </c>
      <c r="C156" s="2">
        <v>23.689</v>
      </c>
      <c r="D156" s="2">
        <v>7.5020000000000007</v>
      </c>
      <c r="E156" s="2" t="s">
        <v>6</v>
      </c>
      <c r="F156" s="2">
        <v>4.9423000000000004</v>
      </c>
      <c r="G156" s="2" t="s">
        <v>6</v>
      </c>
      <c r="H156" s="2">
        <v>36.133300000000006</v>
      </c>
    </row>
    <row r="157" spans="1:8" ht="15.75" x14ac:dyDescent="0.25">
      <c r="A157" s="1" t="s">
        <v>166</v>
      </c>
      <c r="B157" s="1" t="s">
        <v>91</v>
      </c>
      <c r="C157" s="2">
        <v>66.944599999999994</v>
      </c>
      <c r="D157" s="2">
        <v>14.4282</v>
      </c>
      <c r="E157" s="2" t="s">
        <v>6</v>
      </c>
      <c r="F157" s="2">
        <v>2.7692000000000001</v>
      </c>
      <c r="G157" s="2" t="s">
        <v>6</v>
      </c>
      <c r="H157" s="2">
        <v>84.141999999999996</v>
      </c>
    </row>
    <row r="158" spans="1:8" ht="15.75" x14ac:dyDescent="0.25">
      <c r="A158" s="1" t="s">
        <v>167</v>
      </c>
      <c r="B158" s="1" t="s">
        <v>91</v>
      </c>
      <c r="C158" s="2">
        <v>36.217799999999997</v>
      </c>
      <c r="D158" s="2">
        <v>6.5753000000000004</v>
      </c>
      <c r="E158" s="2" t="s">
        <v>6</v>
      </c>
      <c r="F158" s="2">
        <v>1.4314</v>
      </c>
      <c r="G158" s="2">
        <v>1.8772</v>
      </c>
      <c r="H158" s="2">
        <v>46.101699999999994</v>
      </c>
    </row>
    <row r="159" spans="1:8" ht="15.75" x14ac:dyDescent="0.25">
      <c r="A159" s="1" t="s">
        <v>168</v>
      </c>
      <c r="B159" s="1" t="s">
        <v>91</v>
      </c>
      <c r="C159" s="2">
        <v>41.575699999999998</v>
      </c>
      <c r="D159" s="2">
        <v>3.0232999999999999</v>
      </c>
      <c r="E159" s="2" t="s">
        <v>6</v>
      </c>
      <c r="F159" s="2">
        <v>2.2925</v>
      </c>
      <c r="G159" s="2">
        <v>1.9742</v>
      </c>
      <c r="H159" s="2">
        <v>48.865699999999997</v>
      </c>
    </row>
    <row r="160" spans="1:8" ht="15.75" x14ac:dyDescent="0.25">
      <c r="A160" s="1" t="s">
        <v>169</v>
      </c>
      <c r="B160" s="1" t="s">
        <v>91</v>
      </c>
      <c r="C160" s="2">
        <v>32.297800000000002</v>
      </c>
      <c r="D160" s="2">
        <v>6.2683999999999997</v>
      </c>
      <c r="E160" s="2">
        <v>6.8536999999999999</v>
      </c>
      <c r="F160" s="2">
        <v>1.1333</v>
      </c>
      <c r="G160" s="2" t="s">
        <v>6</v>
      </c>
      <c r="H160" s="2">
        <v>46.553199999999997</v>
      </c>
    </row>
    <row r="161" spans="1:8" ht="15.75" x14ac:dyDescent="0.25">
      <c r="A161" s="1" t="s">
        <v>170</v>
      </c>
      <c r="B161" s="1" t="s">
        <v>91</v>
      </c>
      <c r="C161" s="2">
        <v>54.372500000000002</v>
      </c>
      <c r="D161" s="2">
        <v>2.8658999999999999</v>
      </c>
      <c r="E161" s="2" t="s">
        <v>6</v>
      </c>
      <c r="F161" s="2">
        <v>2.4443999999999999</v>
      </c>
      <c r="G161" s="2" t="s">
        <v>6</v>
      </c>
      <c r="H161" s="2">
        <v>59.6828</v>
      </c>
    </row>
    <row r="162" spans="1:8" ht="15.75" x14ac:dyDescent="0.25">
      <c r="A162" s="1" t="s">
        <v>171</v>
      </c>
      <c r="B162" s="1" t="s">
        <v>91</v>
      </c>
      <c r="C162" s="2">
        <v>52.240200000000002</v>
      </c>
      <c r="D162" s="2">
        <v>0.31190000000000001</v>
      </c>
      <c r="E162" s="2" t="s">
        <v>6</v>
      </c>
      <c r="F162" s="2" t="s">
        <v>6</v>
      </c>
      <c r="G162" s="2" t="s">
        <v>6</v>
      </c>
      <c r="H162" s="2">
        <v>52.552100000000003</v>
      </c>
    </row>
    <row r="163" spans="1:8" ht="15.75" x14ac:dyDescent="0.25">
      <c r="A163" s="1" t="s">
        <v>172</v>
      </c>
      <c r="B163" s="1" t="s">
        <v>91</v>
      </c>
      <c r="C163" s="2">
        <v>39.2761</v>
      </c>
      <c r="D163" s="2">
        <v>3.5693999999999999</v>
      </c>
      <c r="E163" s="2" t="s">
        <v>6</v>
      </c>
      <c r="F163" s="2">
        <v>4.9128999999999996</v>
      </c>
      <c r="G163" s="2" t="s">
        <v>6</v>
      </c>
      <c r="H163" s="2">
        <v>47.758400000000002</v>
      </c>
    </row>
    <row r="164" spans="1:8" ht="15.75" x14ac:dyDescent="0.25">
      <c r="A164" s="1" t="s">
        <v>173</v>
      </c>
      <c r="B164" s="1" t="s">
        <v>91</v>
      </c>
      <c r="C164" s="2">
        <v>167.8184</v>
      </c>
      <c r="D164" s="2">
        <v>5.0007000000000001</v>
      </c>
      <c r="E164" s="2" t="s">
        <v>6</v>
      </c>
      <c r="F164" s="2">
        <v>2.1635</v>
      </c>
      <c r="G164" s="2" t="s">
        <v>6</v>
      </c>
      <c r="H164" s="2">
        <v>174.98259999999999</v>
      </c>
    </row>
    <row r="165" spans="1:8" ht="15.75" x14ac:dyDescent="0.25">
      <c r="A165" s="1" t="s">
        <v>174</v>
      </c>
      <c r="B165" s="1" t="s">
        <v>91</v>
      </c>
      <c r="C165" s="2">
        <v>63.820900000000002</v>
      </c>
      <c r="D165" s="2">
        <v>32.989100000000001</v>
      </c>
      <c r="E165" s="2" t="s">
        <v>6</v>
      </c>
      <c r="F165" s="2">
        <v>8.3546999999999993</v>
      </c>
      <c r="G165" s="2" t="s">
        <v>6</v>
      </c>
      <c r="H165" s="2">
        <v>105.1647</v>
      </c>
    </row>
    <row r="166" spans="1:8" ht="15.75" x14ac:dyDescent="0.25">
      <c r="A166" s="1" t="s">
        <v>175</v>
      </c>
      <c r="B166" s="1" t="s">
        <v>31</v>
      </c>
      <c r="C166" s="2">
        <v>14.3828</v>
      </c>
      <c r="D166" s="2">
        <v>64.619399999999999</v>
      </c>
      <c r="E166" s="2" t="s">
        <v>6</v>
      </c>
      <c r="F166" s="2">
        <v>2.3725999999999998</v>
      </c>
      <c r="G166" s="2" t="s">
        <v>6</v>
      </c>
      <c r="H166" s="2">
        <v>81.374800000000008</v>
      </c>
    </row>
    <row r="167" spans="1:8" ht="15.75" x14ac:dyDescent="0.25">
      <c r="A167" s="1" t="s">
        <v>176</v>
      </c>
      <c r="B167" s="1" t="s">
        <v>7</v>
      </c>
      <c r="C167" s="2">
        <v>73.625600000000006</v>
      </c>
      <c r="D167" s="2">
        <v>9.3040000000000003</v>
      </c>
      <c r="E167" s="2">
        <v>4.0770999999999997</v>
      </c>
      <c r="F167" s="2">
        <v>15.1058</v>
      </c>
      <c r="G167" s="2" t="s">
        <v>6</v>
      </c>
      <c r="H167" s="2">
        <v>102.11250000000001</v>
      </c>
    </row>
    <row r="168" spans="1:8" ht="15.75" x14ac:dyDescent="0.25">
      <c r="A168" s="1" t="s">
        <v>177</v>
      </c>
      <c r="B168" s="1" t="s">
        <v>31</v>
      </c>
      <c r="C168" s="2">
        <v>15.680300000000001</v>
      </c>
      <c r="D168" s="2">
        <v>134.75890000000001</v>
      </c>
      <c r="E168" s="2">
        <v>0.27800000000000002</v>
      </c>
      <c r="F168" s="2">
        <v>3.0392000000000001</v>
      </c>
      <c r="G168" s="2" t="s">
        <v>6</v>
      </c>
      <c r="H168" s="2">
        <v>153.75639999999999</v>
      </c>
    </row>
    <row r="169" spans="1:8" ht="15.75" x14ac:dyDescent="0.25">
      <c r="A169" s="1" t="s">
        <v>178</v>
      </c>
      <c r="B169" s="1" t="s">
        <v>31</v>
      </c>
      <c r="C169" s="2">
        <v>19.2227</v>
      </c>
      <c r="D169" s="2">
        <v>70.051900000000003</v>
      </c>
      <c r="E169" s="2">
        <v>1.1266</v>
      </c>
      <c r="F169" s="2">
        <v>2.0291000000000001</v>
      </c>
      <c r="G169" s="2" t="s">
        <v>6</v>
      </c>
      <c r="H169" s="2">
        <v>92.430300000000003</v>
      </c>
    </row>
    <row r="170" spans="1:8" ht="15.75" x14ac:dyDescent="0.25">
      <c r="A170" s="1" t="s">
        <v>179</v>
      </c>
      <c r="B170" s="1" t="s">
        <v>31</v>
      </c>
      <c r="C170" s="2">
        <v>15.5284</v>
      </c>
      <c r="D170" s="2">
        <v>47.288499999999999</v>
      </c>
      <c r="E170" s="2" t="s">
        <v>6</v>
      </c>
      <c r="F170" s="2">
        <v>1.6686000000000001</v>
      </c>
      <c r="G170" s="2" t="s">
        <v>6</v>
      </c>
      <c r="H170" s="2">
        <v>64.485500000000002</v>
      </c>
    </row>
    <row r="171" spans="1:8" ht="15.75" x14ac:dyDescent="0.25">
      <c r="A171" s="1" t="s">
        <v>180</v>
      </c>
      <c r="B171" s="1" t="s">
        <v>7</v>
      </c>
      <c r="C171" s="2">
        <v>68.043199999999999</v>
      </c>
      <c r="D171" s="2">
        <v>63.518200000000007</v>
      </c>
      <c r="E171" s="2">
        <v>115.05629999999999</v>
      </c>
      <c r="F171" s="2">
        <v>28.683599999999998</v>
      </c>
      <c r="G171" s="2" t="s">
        <v>6</v>
      </c>
      <c r="H171" s="2">
        <v>275.30129999999997</v>
      </c>
    </row>
    <row r="172" spans="1:8" ht="15.75" x14ac:dyDescent="0.25">
      <c r="A172" s="1" t="s">
        <v>181</v>
      </c>
      <c r="B172" s="1" t="s">
        <v>31</v>
      </c>
      <c r="C172" s="2">
        <v>14.5809</v>
      </c>
      <c r="D172" s="2">
        <v>61.497500000000002</v>
      </c>
      <c r="E172" s="2">
        <v>146.34780000000001</v>
      </c>
      <c r="F172" s="2">
        <v>73.638099999999994</v>
      </c>
      <c r="G172" s="2" t="s">
        <v>6</v>
      </c>
      <c r="H172" s="2">
        <v>296.0643</v>
      </c>
    </row>
    <row r="173" spans="1:8" ht="15.75" x14ac:dyDescent="0.25">
      <c r="A173" s="1" t="s">
        <v>182</v>
      </c>
      <c r="B173" s="1" t="s">
        <v>31</v>
      </c>
      <c r="C173" s="2">
        <v>117.7664</v>
      </c>
      <c r="D173" s="2">
        <v>1.1935</v>
      </c>
      <c r="E173" s="2" t="s">
        <v>6</v>
      </c>
      <c r="F173" s="2" t="s">
        <v>6</v>
      </c>
      <c r="G173" s="2">
        <v>4.5960999999999999</v>
      </c>
      <c r="H173" s="2">
        <v>123.55600000000001</v>
      </c>
    </row>
    <row r="174" spans="1:8" ht="15.75" x14ac:dyDescent="0.25">
      <c r="A174" s="1" t="s">
        <v>183</v>
      </c>
      <c r="B174" s="1" t="s">
        <v>31</v>
      </c>
      <c r="C174" s="2">
        <v>117.4461</v>
      </c>
      <c r="D174" s="2">
        <v>39.910499999999999</v>
      </c>
      <c r="E174" s="2">
        <v>4.4615999999999998</v>
      </c>
      <c r="F174" s="2">
        <v>0.42570000000000002</v>
      </c>
      <c r="G174" s="2">
        <v>2.8418999999999999</v>
      </c>
      <c r="H174" s="2">
        <v>165.08580000000003</v>
      </c>
    </row>
    <row r="175" spans="1:8" ht="15.75" x14ac:dyDescent="0.25">
      <c r="A175" s="1" t="s">
        <v>184</v>
      </c>
      <c r="B175" s="1" t="s">
        <v>31</v>
      </c>
      <c r="C175" s="2">
        <v>131.4341</v>
      </c>
      <c r="D175" s="2">
        <v>9.8407999999999998</v>
      </c>
      <c r="E175" s="2">
        <v>97.281899999999993</v>
      </c>
      <c r="F175" s="2" t="s">
        <v>6</v>
      </c>
      <c r="G175" s="2" t="s">
        <v>6</v>
      </c>
      <c r="H175" s="2">
        <v>238.55680000000001</v>
      </c>
    </row>
    <row r="176" spans="1:8" ht="15.75" x14ac:dyDescent="0.25">
      <c r="A176" s="1" t="s">
        <v>185</v>
      </c>
      <c r="B176" s="1" t="s">
        <v>31</v>
      </c>
      <c r="C176" s="2">
        <v>77.189400000000006</v>
      </c>
      <c r="D176" s="2" t="s">
        <v>6</v>
      </c>
      <c r="E176" s="2">
        <v>72.217399999999998</v>
      </c>
      <c r="F176" s="2" t="s">
        <v>6</v>
      </c>
      <c r="G176" s="2" t="s">
        <v>6</v>
      </c>
      <c r="H176" s="2">
        <v>149.4068</v>
      </c>
    </row>
    <row r="177" spans="1:8" ht="15.75" x14ac:dyDescent="0.25">
      <c r="A177" s="1" t="s">
        <v>186</v>
      </c>
      <c r="B177" s="1" t="s">
        <v>7</v>
      </c>
      <c r="C177" s="2">
        <v>103.4115</v>
      </c>
      <c r="D177" s="2">
        <v>15.718299999999999</v>
      </c>
      <c r="E177" s="2" t="s">
        <v>6</v>
      </c>
      <c r="F177" s="2" t="s">
        <v>6</v>
      </c>
      <c r="G177" s="2">
        <v>1.7571000000000001</v>
      </c>
      <c r="H177" s="2">
        <v>120.8869</v>
      </c>
    </row>
    <row r="178" spans="1:8" ht="15.75" x14ac:dyDescent="0.25">
      <c r="A178" s="1" t="s">
        <v>187</v>
      </c>
      <c r="B178" s="1" t="s">
        <v>7</v>
      </c>
      <c r="C178" s="2">
        <v>61.79</v>
      </c>
      <c r="D178" s="2">
        <v>31.826299999999996</v>
      </c>
      <c r="E178" s="2">
        <v>11.628299999999999</v>
      </c>
      <c r="F178" s="2">
        <v>4.0888999999999998</v>
      </c>
      <c r="G178" s="2" t="s">
        <v>6</v>
      </c>
      <c r="H178" s="2">
        <v>109.33349999999999</v>
      </c>
    </row>
    <row r="179" spans="1:8" ht="15.75" x14ac:dyDescent="0.25">
      <c r="A179" s="1" t="s">
        <v>188</v>
      </c>
      <c r="B179" s="1" t="s">
        <v>91</v>
      </c>
      <c r="C179" s="2">
        <v>37.456400000000002</v>
      </c>
      <c r="D179" s="2">
        <v>11.3712</v>
      </c>
      <c r="E179" s="2" t="s">
        <v>6</v>
      </c>
      <c r="F179" s="2">
        <v>0.19839999999999999</v>
      </c>
      <c r="G179" s="2" t="s">
        <v>6</v>
      </c>
      <c r="H179" s="2">
        <v>49.026000000000003</v>
      </c>
    </row>
    <row r="180" spans="1:8" ht="15.75" x14ac:dyDescent="0.25">
      <c r="A180" s="1" t="s">
        <v>189</v>
      </c>
      <c r="B180" s="1" t="s">
        <v>7</v>
      </c>
      <c r="C180" s="2">
        <v>32.786899999999996</v>
      </c>
      <c r="D180" s="2">
        <v>5.4558999999999997</v>
      </c>
      <c r="E180" s="2" t="s">
        <v>6</v>
      </c>
      <c r="F180" s="2">
        <v>3.3073999999999999</v>
      </c>
      <c r="G180" s="2" t="s">
        <v>6</v>
      </c>
      <c r="H180" s="2">
        <v>41.550199999999997</v>
      </c>
    </row>
    <row r="181" spans="1:8" ht="15.75" x14ac:dyDescent="0.25">
      <c r="A181" s="1" t="s">
        <v>190</v>
      </c>
      <c r="B181" s="1" t="s">
        <v>7</v>
      </c>
      <c r="C181" s="2">
        <v>28.6235</v>
      </c>
      <c r="D181" s="2">
        <v>2.9533</v>
      </c>
      <c r="E181" s="2" t="s">
        <v>6</v>
      </c>
      <c r="F181" s="2">
        <v>9.5145999999999997</v>
      </c>
      <c r="G181" s="2" t="s">
        <v>6</v>
      </c>
      <c r="H181" s="2">
        <v>41.0914</v>
      </c>
    </row>
    <row r="182" spans="1:8" ht="15.75" x14ac:dyDescent="0.25">
      <c r="A182" s="1" t="s">
        <v>191</v>
      </c>
      <c r="B182" s="1" t="s">
        <v>7</v>
      </c>
      <c r="C182" s="2">
        <v>87.693700000000007</v>
      </c>
      <c r="D182" s="2">
        <v>8.0740999999999996</v>
      </c>
      <c r="E182" s="2" t="s">
        <v>6</v>
      </c>
      <c r="F182" s="2" t="s">
        <v>6</v>
      </c>
      <c r="G182" s="2" t="s">
        <v>6</v>
      </c>
      <c r="H182" s="2">
        <v>95.767800000000008</v>
      </c>
    </row>
    <row r="183" spans="1:8" ht="15.75" x14ac:dyDescent="0.25">
      <c r="A183" s="1" t="s">
        <v>192</v>
      </c>
      <c r="B183" s="1" t="s">
        <v>7</v>
      </c>
      <c r="C183" s="2">
        <v>86.081000000000003</v>
      </c>
      <c r="D183" s="2">
        <v>6.4793000000000003</v>
      </c>
      <c r="E183" s="2" t="s">
        <v>6</v>
      </c>
      <c r="F183" s="2" t="s">
        <v>6</v>
      </c>
      <c r="G183" s="2" t="s">
        <v>6</v>
      </c>
      <c r="H183" s="2">
        <v>92.560299999999998</v>
      </c>
    </row>
    <row r="184" spans="1:8" ht="15.75" x14ac:dyDescent="0.25">
      <c r="A184" s="1" t="s">
        <v>193</v>
      </c>
      <c r="B184" s="1" t="s">
        <v>91</v>
      </c>
      <c r="C184" s="2">
        <v>29.428100000000001</v>
      </c>
      <c r="D184" s="2">
        <v>15.380600000000001</v>
      </c>
      <c r="E184" s="2" t="s">
        <v>6</v>
      </c>
      <c r="F184" s="2">
        <v>1.2824</v>
      </c>
      <c r="G184" s="2">
        <v>0.91249999999999998</v>
      </c>
      <c r="H184" s="2">
        <v>47.003600000000006</v>
      </c>
    </row>
    <row r="185" spans="1:8" ht="15.75" x14ac:dyDescent="0.25">
      <c r="A185" s="1" t="s">
        <v>194</v>
      </c>
      <c r="B185" s="1" t="s">
        <v>7</v>
      </c>
      <c r="C185" s="2">
        <v>37.6693</v>
      </c>
      <c r="D185" s="2">
        <v>9.0341000000000005</v>
      </c>
      <c r="E185" s="2">
        <v>2.1751999999999998</v>
      </c>
      <c r="F185" s="2" t="s">
        <v>6</v>
      </c>
      <c r="G185" s="2" t="s">
        <v>6</v>
      </c>
      <c r="H185" s="2">
        <v>48.878599999999999</v>
      </c>
    </row>
    <row r="186" spans="1:8" ht="15.75" x14ac:dyDescent="0.25">
      <c r="A186" s="1" t="s">
        <v>195</v>
      </c>
      <c r="B186" s="1" t="s">
        <v>7</v>
      </c>
      <c r="C186" s="2">
        <v>42.724899999999998</v>
      </c>
      <c r="D186" s="2">
        <v>16.537700000000001</v>
      </c>
      <c r="E186" s="2">
        <v>2.2435</v>
      </c>
      <c r="F186" s="2">
        <v>0.7</v>
      </c>
      <c r="G186" s="2" t="s">
        <v>6</v>
      </c>
      <c r="H186" s="2">
        <v>62.206099999999999</v>
      </c>
    </row>
    <row r="187" spans="1:8" ht="15.75" x14ac:dyDescent="0.25">
      <c r="A187" s="1" t="s">
        <v>196</v>
      </c>
      <c r="B187" s="1" t="s">
        <v>91</v>
      </c>
      <c r="C187" s="2">
        <v>60.046700000000001</v>
      </c>
      <c r="D187" s="2">
        <v>4.4314</v>
      </c>
      <c r="E187" s="2" t="s">
        <v>6</v>
      </c>
      <c r="F187" s="2">
        <v>0.59989999999999999</v>
      </c>
      <c r="G187" s="2" t="s">
        <v>6</v>
      </c>
      <c r="H187" s="2">
        <v>65.078000000000003</v>
      </c>
    </row>
    <row r="188" spans="1:8" ht="15.75" x14ac:dyDescent="0.25">
      <c r="A188" s="1" t="s">
        <v>197</v>
      </c>
      <c r="B188" s="1" t="s">
        <v>91</v>
      </c>
      <c r="C188" s="2">
        <v>67.756699999999995</v>
      </c>
      <c r="D188" s="2">
        <v>4.8720999999999997</v>
      </c>
      <c r="E188" s="2" t="s">
        <v>6</v>
      </c>
      <c r="F188" s="2">
        <v>9.6593999999999998</v>
      </c>
      <c r="G188" s="2" t="s">
        <v>6</v>
      </c>
      <c r="H188" s="2">
        <v>82.288200000000003</v>
      </c>
    </row>
    <row r="189" spans="1:8" ht="15.75" x14ac:dyDescent="0.25">
      <c r="A189" s="1" t="s">
        <v>198</v>
      </c>
      <c r="B189" s="1" t="s">
        <v>91</v>
      </c>
      <c r="C189" s="2">
        <v>42.1569</v>
      </c>
      <c r="D189" s="2">
        <v>11.337399999999999</v>
      </c>
      <c r="E189" s="2" t="s">
        <v>6</v>
      </c>
      <c r="F189" s="2">
        <v>0.30459999999999998</v>
      </c>
      <c r="G189" s="2" t="s">
        <v>6</v>
      </c>
      <c r="H189" s="2">
        <v>53.798899999999996</v>
      </c>
    </row>
    <row r="190" spans="1:8" ht="15.75" x14ac:dyDescent="0.25">
      <c r="A190" s="1" t="s">
        <v>199</v>
      </c>
      <c r="B190" s="1" t="s">
        <v>91</v>
      </c>
      <c r="C190" s="2">
        <v>29.201599999999999</v>
      </c>
      <c r="D190" s="2">
        <v>4.6942000000000004</v>
      </c>
      <c r="E190" s="2" t="s">
        <v>6</v>
      </c>
      <c r="F190" s="2" t="s">
        <v>6</v>
      </c>
      <c r="G190" s="2" t="s">
        <v>6</v>
      </c>
      <c r="H190" s="2">
        <v>33.895800000000001</v>
      </c>
    </row>
    <row r="191" spans="1:8" ht="15.75" x14ac:dyDescent="0.25">
      <c r="A191" s="1" t="s">
        <v>200</v>
      </c>
      <c r="B191" s="1" t="s">
        <v>91</v>
      </c>
      <c r="C191" s="2">
        <v>19.9941</v>
      </c>
      <c r="D191" s="2">
        <v>1.4950000000000001</v>
      </c>
      <c r="E191" s="2" t="s">
        <v>6</v>
      </c>
      <c r="F191" s="2">
        <v>0.67110000000000003</v>
      </c>
      <c r="G191" s="2" t="s">
        <v>6</v>
      </c>
      <c r="H191" s="2">
        <v>22.1602</v>
      </c>
    </row>
    <row r="192" spans="1:8" ht="15.75" x14ac:dyDescent="0.25">
      <c r="A192" s="1" t="s">
        <v>201</v>
      </c>
      <c r="B192" s="1" t="s">
        <v>91</v>
      </c>
      <c r="C192" s="2">
        <v>36.616199999999999</v>
      </c>
      <c r="D192" s="2">
        <v>3.2772999999999999</v>
      </c>
      <c r="E192" s="2" t="s">
        <v>6</v>
      </c>
      <c r="F192" s="2" t="s">
        <v>6</v>
      </c>
      <c r="G192" s="2" t="s">
        <v>6</v>
      </c>
      <c r="H192" s="2">
        <v>39.893499999999996</v>
      </c>
    </row>
    <row r="193" spans="1:8" ht="15.75" x14ac:dyDescent="0.25">
      <c r="A193" s="1" t="s">
        <v>202</v>
      </c>
      <c r="B193" s="1" t="s">
        <v>91</v>
      </c>
      <c r="C193" s="2">
        <v>33.1096</v>
      </c>
      <c r="D193" s="2">
        <v>19.578099999999999</v>
      </c>
      <c r="E193" s="2" t="s">
        <v>6</v>
      </c>
      <c r="F193" s="2" t="s">
        <v>6</v>
      </c>
      <c r="G193" s="2">
        <v>0.13669999999999999</v>
      </c>
      <c r="H193" s="2">
        <v>52.824399999999997</v>
      </c>
    </row>
    <row r="194" spans="1:8" ht="15.75" x14ac:dyDescent="0.25">
      <c r="A194" s="1" t="s">
        <v>203</v>
      </c>
      <c r="B194" s="1" t="s">
        <v>91</v>
      </c>
      <c r="C194" s="2">
        <v>23.750700000000002</v>
      </c>
      <c r="D194" s="2">
        <v>17.352699999999999</v>
      </c>
      <c r="E194" s="2">
        <v>0.62519999999999998</v>
      </c>
      <c r="F194" s="2">
        <v>2.3800000000000002E-2</v>
      </c>
      <c r="G194" s="2" t="s">
        <v>6</v>
      </c>
      <c r="H194" s="2">
        <v>41.752400000000002</v>
      </c>
    </row>
    <row r="195" spans="1:8" ht="15.75" x14ac:dyDescent="0.25">
      <c r="A195" s="1" t="s">
        <v>204</v>
      </c>
      <c r="B195" s="1" t="s">
        <v>91</v>
      </c>
      <c r="C195" s="2">
        <v>32.587600000000002</v>
      </c>
      <c r="D195" s="2">
        <v>5.8774999999999995</v>
      </c>
      <c r="E195" s="2" t="s">
        <v>6</v>
      </c>
      <c r="F195" s="2">
        <v>5.0457000000000001</v>
      </c>
      <c r="G195" s="2" t="s">
        <v>6</v>
      </c>
      <c r="H195" s="2">
        <v>43.510800000000003</v>
      </c>
    </row>
    <row r="196" spans="1:8" ht="15.75" x14ac:dyDescent="0.25">
      <c r="A196" s="1" t="s">
        <v>205</v>
      </c>
      <c r="B196" s="1" t="s">
        <v>91</v>
      </c>
      <c r="C196" s="2">
        <v>34.680800000000005</v>
      </c>
      <c r="D196" s="2">
        <v>10.122299999999999</v>
      </c>
      <c r="E196" s="2">
        <v>0.58450000000000002</v>
      </c>
      <c r="F196" s="2">
        <v>9.4816000000000003</v>
      </c>
      <c r="G196" s="2" t="s">
        <v>6</v>
      </c>
      <c r="H196" s="2">
        <v>54.869199999999999</v>
      </c>
    </row>
    <row r="197" spans="1:8" ht="15.75" x14ac:dyDescent="0.25">
      <c r="A197" s="1" t="s">
        <v>206</v>
      </c>
      <c r="B197" s="1" t="s">
        <v>7</v>
      </c>
      <c r="C197" s="2">
        <v>26.563700000000001</v>
      </c>
      <c r="D197" s="2">
        <v>9.1951999999999998</v>
      </c>
      <c r="E197" s="2">
        <v>3.0718999999999999</v>
      </c>
      <c r="F197" s="2">
        <v>5.6336000000000004</v>
      </c>
      <c r="G197" s="2" t="s">
        <v>6</v>
      </c>
      <c r="H197" s="2">
        <v>44.464399999999998</v>
      </c>
    </row>
    <row r="198" spans="1:8" ht="15.75" x14ac:dyDescent="0.25">
      <c r="A198" s="1" t="s">
        <v>207</v>
      </c>
      <c r="B198" s="1" t="s">
        <v>7</v>
      </c>
      <c r="C198" s="2">
        <v>45.0762</v>
      </c>
      <c r="D198" s="2">
        <v>10.1935</v>
      </c>
      <c r="E198" s="2">
        <v>1.0185999999999999</v>
      </c>
      <c r="F198" s="2">
        <v>9.1448999999999998</v>
      </c>
      <c r="G198" s="2" t="s">
        <v>6</v>
      </c>
      <c r="H198" s="2">
        <v>65.433199999999999</v>
      </c>
    </row>
    <row r="199" spans="1:8" ht="15.75" x14ac:dyDescent="0.25">
      <c r="A199" s="1" t="s">
        <v>208</v>
      </c>
      <c r="B199" s="1" t="s">
        <v>7</v>
      </c>
      <c r="C199" s="2">
        <v>48.973199999999999</v>
      </c>
      <c r="D199" s="2">
        <v>3.7584</v>
      </c>
      <c r="E199" s="2" t="s">
        <v>6</v>
      </c>
      <c r="F199" s="2">
        <v>5.2671000000000001</v>
      </c>
      <c r="G199" s="2" t="s">
        <v>6</v>
      </c>
      <c r="H199" s="2">
        <v>57.998699999999999</v>
      </c>
    </row>
    <row r="200" spans="1:8" ht="15.75" x14ac:dyDescent="0.25">
      <c r="A200" s="1" t="s">
        <v>209</v>
      </c>
      <c r="B200" s="1" t="s">
        <v>7</v>
      </c>
      <c r="C200" s="2">
        <v>49.128099999999996</v>
      </c>
      <c r="D200" s="2">
        <v>10.839</v>
      </c>
      <c r="E200" s="2" t="s">
        <v>6</v>
      </c>
      <c r="F200" s="2">
        <v>4.1999000000000004</v>
      </c>
      <c r="G200" s="2" t="s">
        <v>6</v>
      </c>
      <c r="H200" s="2">
        <v>64.167000000000002</v>
      </c>
    </row>
    <row r="201" spans="1:8" ht="15.75" x14ac:dyDescent="0.25">
      <c r="A201" s="1" t="s">
        <v>210</v>
      </c>
      <c r="B201" s="1" t="s">
        <v>31</v>
      </c>
      <c r="C201" s="2">
        <v>36.757100000000001</v>
      </c>
      <c r="D201" s="2">
        <v>5.5960000000000001</v>
      </c>
      <c r="E201" s="2" t="s">
        <v>6</v>
      </c>
      <c r="F201" s="2">
        <v>2.4729000000000001</v>
      </c>
      <c r="G201" s="2" t="s">
        <v>6</v>
      </c>
      <c r="H201" s="2">
        <v>44.826000000000001</v>
      </c>
    </row>
    <row r="202" spans="1:8" ht="15.75" x14ac:dyDescent="0.25">
      <c r="A202" s="1" t="s">
        <v>211</v>
      </c>
      <c r="B202" s="1" t="s">
        <v>31</v>
      </c>
      <c r="C202" s="2">
        <v>87.816599999999994</v>
      </c>
      <c r="D202" s="2">
        <v>8.1836000000000002</v>
      </c>
      <c r="E202" s="2" t="s">
        <v>6</v>
      </c>
      <c r="F202" s="2">
        <v>2.5123000000000002</v>
      </c>
      <c r="G202" s="2">
        <v>4.4970999999999997</v>
      </c>
      <c r="H202" s="2">
        <v>103.00959999999999</v>
      </c>
    </row>
    <row r="203" spans="1:8" ht="15.75" x14ac:dyDescent="0.25">
      <c r="A203" s="1" t="s">
        <v>212</v>
      </c>
      <c r="B203" s="1" t="s">
        <v>31</v>
      </c>
      <c r="C203" s="2">
        <v>58.7821</v>
      </c>
      <c r="D203" s="2">
        <v>12.3644</v>
      </c>
      <c r="E203" s="2" t="s">
        <v>6</v>
      </c>
      <c r="F203" s="2" t="s">
        <v>6</v>
      </c>
      <c r="G203" s="2">
        <v>3.9908000000000001</v>
      </c>
      <c r="H203" s="2">
        <v>75.13730000000001</v>
      </c>
    </row>
    <row r="204" spans="1:8" ht="15.75" x14ac:dyDescent="0.25">
      <c r="A204" s="1" t="s">
        <v>213</v>
      </c>
      <c r="B204" s="1" t="s">
        <v>31</v>
      </c>
      <c r="C204" s="2">
        <v>109.5655</v>
      </c>
      <c r="D204" s="2">
        <v>53.082599999999999</v>
      </c>
      <c r="E204" s="2" t="s">
        <v>6</v>
      </c>
      <c r="F204" s="2">
        <v>0.22</v>
      </c>
      <c r="G204" s="2" t="s">
        <v>6</v>
      </c>
      <c r="H204" s="2">
        <v>162.8681</v>
      </c>
    </row>
    <row r="205" spans="1:8" ht="15.75" x14ac:dyDescent="0.25">
      <c r="A205" s="1" t="s">
        <v>214</v>
      </c>
      <c r="B205" s="1" t="s">
        <v>31</v>
      </c>
      <c r="C205" s="2">
        <v>67.072199999999995</v>
      </c>
      <c r="D205" s="2" t="s">
        <v>6</v>
      </c>
      <c r="E205" s="2">
        <v>4.1486000000000001</v>
      </c>
      <c r="F205" s="2" t="s">
        <v>6</v>
      </c>
      <c r="G205" s="2" t="s">
        <v>6</v>
      </c>
      <c r="H205" s="2">
        <v>71.220799999999997</v>
      </c>
    </row>
    <row r="206" spans="1:8" ht="15.75" x14ac:dyDescent="0.25">
      <c r="A206" s="1" t="s">
        <v>215</v>
      </c>
      <c r="B206" s="1" t="s">
        <v>31</v>
      </c>
      <c r="C206" s="2">
        <v>58.781099999999995</v>
      </c>
      <c r="D206" s="2">
        <v>9.0106999999999999</v>
      </c>
      <c r="E206" s="2" t="s">
        <v>6</v>
      </c>
      <c r="F206" s="2">
        <v>1.6829000000000001</v>
      </c>
      <c r="G206" s="2">
        <v>0.77210000000000001</v>
      </c>
      <c r="H206" s="2">
        <v>70.246799999999993</v>
      </c>
    </row>
    <row r="207" spans="1:8" ht="15.75" x14ac:dyDescent="0.25">
      <c r="A207" s="1" t="s">
        <v>216</v>
      </c>
      <c r="B207" s="1" t="s">
        <v>7</v>
      </c>
      <c r="C207" s="2">
        <v>62.903199999999998</v>
      </c>
      <c r="D207" s="2">
        <v>19.429099999999998</v>
      </c>
      <c r="E207" s="2">
        <v>6.9790999999999999</v>
      </c>
      <c r="F207" s="2">
        <v>4.3894000000000002</v>
      </c>
      <c r="G207" s="2" t="s">
        <v>6</v>
      </c>
      <c r="H207" s="2">
        <v>93.700800000000001</v>
      </c>
    </row>
    <row r="208" spans="1:8" ht="15.75" x14ac:dyDescent="0.25">
      <c r="A208" s="1" t="s">
        <v>217</v>
      </c>
      <c r="B208" s="1" t="s">
        <v>7</v>
      </c>
      <c r="C208" s="2">
        <v>56.305999999999997</v>
      </c>
      <c r="D208" s="2">
        <v>10.4298</v>
      </c>
      <c r="E208" s="2">
        <v>0.88970000000000005</v>
      </c>
      <c r="F208" s="2">
        <v>14.0367</v>
      </c>
      <c r="G208" s="2" t="s">
        <v>6</v>
      </c>
      <c r="H208" s="2">
        <v>81.662199999999999</v>
      </c>
    </row>
    <row r="209" spans="1:8" ht="15.75" x14ac:dyDescent="0.25">
      <c r="A209" s="1" t="s">
        <v>218</v>
      </c>
      <c r="B209" s="1" t="s">
        <v>7</v>
      </c>
      <c r="C209" s="2">
        <v>36.823700000000002</v>
      </c>
      <c r="D209" s="2">
        <v>5.9116</v>
      </c>
      <c r="E209" s="2">
        <v>0.54530000000000001</v>
      </c>
      <c r="F209" s="2">
        <v>7.4050000000000002</v>
      </c>
      <c r="G209" s="2" t="s">
        <v>6</v>
      </c>
      <c r="H209" s="2">
        <v>50.685600000000001</v>
      </c>
    </row>
    <row r="210" spans="1:8" ht="15.75" x14ac:dyDescent="0.25">
      <c r="A210" s="1" t="s">
        <v>219</v>
      </c>
      <c r="B210" s="1" t="s">
        <v>7</v>
      </c>
      <c r="C210" s="2">
        <v>28.819299999999998</v>
      </c>
      <c r="D210" s="2">
        <v>3.8540000000000001</v>
      </c>
      <c r="E210" s="2" t="s">
        <v>6</v>
      </c>
      <c r="F210" s="2">
        <v>18.3432</v>
      </c>
      <c r="G210" s="2" t="s">
        <v>6</v>
      </c>
      <c r="H210" s="2">
        <v>51.016499999999994</v>
      </c>
    </row>
    <row r="211" spans="1:8" ht="15.75" x14ac:dyDescent="0.25">
      <c r="A211" s="1" t="s">
        <v>220</v>
      </c>
      <c r="B211" s="1" t="s">
        <v>31</v>
      </c>
      <c r="C211" s="2">
        <v>28.093699999999998</v>
      </c>
      <c r="D211" s="2">
        <v>17.498699999999999</v>
      </c>
      <c r="E211" s="2" t="s">
        <v>6</v>
      </c>
      <c r="F211" s="2" t="s">
        <v>6</v>
      </c>
      <c r="G211" s="2" t="s">
        <v>6</v>
      </c>
      <c r="H211" s="2">
        <v>45.592399999999998</v>
      </c>
    </row>
    <row r="212" spans="1:8" ht="15.75" x14ac:dyDescent="0.25">
      <c r="A212" s="1" t="s">
        <v>221</v>
      </c>
      <c r="B212" s="1" t="s">
        <v>7</v>
      </c>
      <c r="C212" s="2">
        <v>24.403099999999998</v>
      </c>
      <c r="D212" s="2">
        <v>2.2732000000000001</v>
      </c>
      <c r="E212" s="2">
        <v>4.8616000000000001</v>
      </c>
      <c r="F212" s="2">
        <v>27.263300000000001</v>
      </c>
      <c r="G212" s="2" t="s">
        <v>6</v>
      </c>
      <c r="H212" s="2">
        <v>58.801199999999994</v>
      </c>
    </row>
    <row r="213" spans="1:8" ht="15.75" x14ac:dyDescent="0.25">
      <c r="A213" s="1" t="s">
        <v>222</v>
      </c>
      <c r="B213" s="1" t="s">
        <v>7</v>
      </c>
      <c r="C213" s="2">
        <v>19.725100000000001</v>
      </c>
      <c r="D213" s="2">
        <v>2.31</v>
      </c>
      <c r="E213" s="2" t="s">
        <v>6</v>
      </c>
      <c r="F213" s="2">
        <v>7.1974</v>
      </c>
      <c r="G213" s="2" t="s">
        <v>6</v>
      </c>
      <c r="H213" s="2">
        <v>29.232500000000002</v>
      </c>
    </row>
    <row r="214" spans="1:8" ht="15.75" x14ac:dyDescent="0.25">
      <c r="A214" s="1" t="s">
        <v>223</v>
      </c>
      <c r="B214" s="1" t="s">
        <v>7</v>
      </c>
      <c r="C214" s="2">
        <v>28.727900000000002</v>
      </c>
      <c r="D214" s="2">
        <v>21.516300000000001</v>
      </c>
      <c r="E214" s="2" t="s">
        <v>6</v>
      </c>
      <c r="F214" s="2" t="s">
        <v>6</v>
      </c>
      <c r="G214" s="2" t="s">
        <v>6</v>
      </c>
      <c r="H214" s="2">
        <v>50.244200000000006</v>
      </c>
    </row>
    <row r="215" spans="1:8" ht="15.75" x14ac:dyDescent="0.25">
      <c r="A215" s="1" t="s">
        <v>224</v>
      </c>
      <c r="B215" s="1" t="s">
        <v>7</v>
      </c>
      <c r="C215" s="2">
        <v>27.09</v>
      </c>
      <c r="D215" s="2">
        <v>5.5670000000000002</v>
      </c>
      <c r="E215" s="2" t="s">
        <v>6</v>
      </c>
      <c r="F215" s="2">
        <v>4.2194000000000003</v>
      </c>
      <c r="G215" s="2" t="s">
        <v>6</v>
      </c>
      <c r="H215" s="2">
        <v>36.876399999999997</v>
      </c>
    </row>
    <row r="216" spans="1:8" ht="15.75" x14ac:dyDescent="0.25">
      <c r="A216" s="1" t="s">
        <v>225</v>
      </c>
      <c r="B216" s="1" t="s">
        <v>7</v>
      </c>
      <c r="C216" s="2">
        <v>31.5655</v>
      </c>
      <c r="D216" s="2">
        <v>12.4556</v>
      </c>
      <c r="E216" s="2">
        <v>4.2194000000000003</v>
      </c>
      <c r="F216" s="2" t="s">
        <v>6</v>
      </c>
      <c r="G216" s="2" t="s">
        <v>6</v>
      </c>
      <c r="H216" s="2">
        <v>48.240500000000004</v>
      </c>
    </row>
    <row r="217" spans="1:8" ht="15.75" x14ac:dyDescent="0.25">
      <c r="A217" s="1" t="s">
        <v>226</v>
      </c>
      <c r="B217" s="1" t="s">
        <v>91</v>
      </c>
      <c r="C217" s="2">
        <v>24.631099999999996</v>
      </c>
      <c r="D217" s="2">
        <v>9.7736999999999998</v>
      </c>
      <c r="E217" s="2" t="s">
        <v>6</v>
      </c>
      <c r="F217" s="2" t="s">
        <v>6</v>
      </c>
      <c r="G217" s="2" t="s">
        <v>6</v>
      </c>
      <c r="H217" s="2">
        <v>34.404799999999994</v>
      </c>
    </row>
    <row r="218" spans="1:8" ht="15.75" x14ac:dyDescent="0.25">
      <c r="A218" s="1" t="s">
        <v>227</v>
      </c>
      <c r="B218" s="1" t="s">
        <v>7</v>
      </c>
      <c r="C218" s="2">
        <v>34.293900000000001</v>
      </c>
      <c r="D218" s="2">
        <v>16.308599999999998</v>
      </c>
      <c r="E218" s="2">
        <v>1.7693000000000001</v>
      </c>
      <c r="F218" s="2">
        <v>7.7228000000000003</v>
      </c>
      <c r="G218" s="2" t="s">
        <v>6</v>
      </c>
      <c r="H218" s="2">
        <v>60.0946</v>
      </c>
    </row>
    <row r="219" spans="1:8" ht="15.75" x14ac:dyDescent="0.25">
      <c r="A219" s="1" t="s">
        <v>228</v>
      </c>
      <c r="B219" s="1" t="s">
        <v>7</v>
      </c>
      <c r="C219" s="2">
        <v>15.898300000000001</v>
      </c>
      <c r="D219" s="2">
        <v>10.9397</v>
      </c>
      <c r="E219" s="2" t="s">
        <v>6</v>
      </c>
      <c r="F219" s="2">
        <v>3.8853</v>
      </c>
      <c r="G219" s="2" t="s">
        <v>6</v>
      </c>
      <c r="H219" s="2">
        <v>30.723300000000002</v>
      </c>
    </row>
    <row r="220" spans="1:8" ht="15.75" x14ac:dyDescent="0.25">
      <c r="A220" s="1" t="s">
        <v>229</v>
      </c>
      <c r="B220" s="1" t="s">
        <v>7</v>
      </c>
      <c r="C220" s="2">
        <v>18.090699999999998</v>
      </c>
      <c r="D220" s="2">
        <v>5.1966999999999999</v>
      </c>
      <c r="E220" s="2" t="s">
        <v>6</v>
      </c>
      <c r="F220" s="2">
        <v>7.6668000000000003</v>
      </c>
      <c r="G220" s="2" t="s">
        <v>6</v>
      </c>
      <c r="H220" s="2">
        <v>30.9542</v>
      </c>
    </row>
    <row r="221" spans="1:8" ht="15.75" x14ac:dyDescent="0.25">
      <c r="A221" s="1" t="s">
        <v>230</v>
      </c>
      <c r="B221" s="1" t="s">
        <v>7</v>
      </c>
      <c r="C221" s="2">
        <v>8.2913999999999994</v>
      </c>
      <c r="D221" s="2">
        <v>6.7957999999999998</v>
      </c>
      <c r="E221" s="2">
        <v>9.6087000000000007</v>
      </c>
      <c r="F221" s="2">
        <v>11.254200000000001</v>
      </c>
      <c r="G221" s="2" t="s">
        <v>6</v>
      </c>
      <c r="H221" s="2">
        <v>35.950100000000006</v>
      </c>
    </row>
    <row r="222" spans="1:8" ht="15.75" x14ac:dyDescent="0.25">
      <c r="A222" s="1" t="s">
        <v>231</v>
      </c>
      <c r="B222" s="1" t="s">
        <v>7</v>
      </c>
      <c r="C222" s="2">
        <v>4.0499000000000001</v>
      </c>
      <c r="D222" s="2">
        <v>17.537299999999998</v>
      </c>
      <c r="E222" s="2" t="s">
        <v>6</v>
      </c>
      <c r="F222" s="2">
        <v>11.278499999999999</v>
      </c>
      <c r="G222" s="2" t="s">
        <v>6</v>
      </c>
      <c r="H222" s="2">
        <v>32.865699999999997</v>
      </c>
    </row>
    <row r="223" spans="1:8" ht="15.75" x14ac:dyDescent="0.25">
      <c r="A223" s="1" t="s">
        <v>232</v>
      </c>
      <c r="B223" s="1" t="s">
        <v>7</v>
      </c>
      <c r="C223" s="2">
        <v>30.9864</v>
      </c>
      <c r="D223" s="2">
        <v>5.8166000000000002</v>
      </c>
      <c r="E223" s="2" t="s">
        <v>6</v>
      </c>
      <c r="F223" s="2">
        <v>7.3795999999999999</v>
      </c>
      <c r="G223" s="2" t="s">
        <v>6</v>
      </c>
      <c r="H223" s="2">
        <v>44.182599999999994</v>
      </c>
    </row>
    <row r="224" spans="1:8" ht="15.75" x14ac:dyDescent="0.25">
      <c r="A224" s="1" t="s">
        <v>233</v>
      </c>
      <c r="B224" s="1" t="s">
        <v>7</v>
      </c>
      <c r="C224" s="2">
        <v>20.8931</v>
      </c>
      <c r="D224" s="2">
        <v>12.3933</v>
      </c>
      <c r="E224" s="2" t="s">
        <v>6</v>
      </c>
      <c r="F224" s="2">
        <v>9.6548999999999996</v>
      </c>
      <c r="G224" s="2">
        <v>3.5183</v>
      </c>
      <c r="H224" s="2">
        <v>46.459599999999995</v>
      </c>
    </row>
    <row r="225" spans="1:8" ht="15.75" x14ac:dyDescent="0.25">
      <c r="A225" s="1" t="s">
        <v>234</v>
      </c>
      <c r="B225" s="1" t="s">
        <v>7</v>
      </c>
      <c r="C225" s="2">
        <v>49.343600000000002</v>
      </c>
      <c r="D225" s="2">
        <v>5.8681000000000001</v>
      </c>
      <c r="E225" s="2" t="s">
        <v>6</v>
      </c>
      <c r="F225" s="2">
        <v>10.1509</v>
      </c>
      <c r="G225" s="2">
        <v>4.5312000000000001</v>
      </c>
      <c r="H225" s="2">
        <v>69.893799999999999</v>
      </c>
    </row>
    <row r="226" spans="1:8" ht="15.75" x14ac:dyDescent="0.25">
      <c r="A226" s="1" t="s">
        <v>235</v>
      </c>
      <c r="B226" s="1" t="s">
        <v>7</v>
      </c>
      <c r="C226" s="2">
        <v>33.7883</v>
      </c>
      <c r="D226" s="2">
        <v>6.5871000000000004</v>
      </c>
      <c r="E226" s="2">
        <v>1.2783</v>
      </c>
      <c r="F226" s="2">
        <v>14.2865</v>
      </c>
      <c r="G226" s="2" t="s">
        <v>6</v>
      </c>
      <c r="H226" s="2">
        <v>55.940200000000004</v>
      </c>
    </row>
    <row r="227" spans="1:8" ht="15.75" x14ac:dyDescent="0.25">
      <c r="A227" s="1" t="s">
        <v>236</v>
      </c>
      <c r="B227" s="1" t="s">
        <v>7</v>
      </c>
      <c r="C227" s="2">
        <v>27.098800000000001</v>
      </c>
      <c r="D227" s="2">
        <v>4.0076999999999998</v>
      </c>
      <c r="E227" s="2">
        <v>0.25950000000000001</v>
      </c>
      <c r="F227" s="2" t="s">
        <v>6</v>
      </c>
      <c r="G227" s="2" t="s">
        <v>6</v>
      </c>
      <c r="H227" s="2">
        <v>31.366</v>
      </c>
    </row>
    <row r="228" spans="1:8" ht="15.75" x14ac:dyDescent="0.25">
      <c r="A228" s="1" t="s">
        <v>237</v>
      </c>
      <c r="B228" s="1" t="s">
        <v>7</v>
      </c>
      <c r="C228" s="2">
        <v>22.673200000000001</v>
      </c>
      <c r="D228" s="2">
        <v>9.6478000000000002</v>
      </c>
      <c r="E228" s="2">
        <v>0.35170000000000001</v>
      </c>
      <c r="F228" s="2">
        <v>9.9870000000000001</v>
      </c>
      <c r="G228" s="2" t="s">
        <v>6</v>
      </c>
      <c r="H228" s="2">
        <v>42.659700000000001</v>
      </c>
    </row>
    <row r="229" spans="1:8" ht="15.75" x14ac:dyDescent="0.25">
      <c r="A229" s="1" t="s">
        <v>238</v>
      </c>
      <c r="B229" s="1" t="s">
        <v>7</v>
      </c>
      <c r="C229" s="2">
        <v>18.1875</v>
      </c>
      <c r="D229" s="2">
        <v>13.496700000000001</v>
      </c>
      <c r="E229" s="2" t="s">
        <v>6</v>
      </c>
      <c r="F229" s="2">
        <v>2.5796999999999999</v>
      </c>
      <c r="G229" s="2" t="s">
        <v>6</v>
      </c>
      <c r="H229" s="2">
        <v>34.2639</v>
      </c>
    </row>
    <row r="230" spans="1:8" ht="15.75" x14ac:dyDescent="0.25">
      <c r="A230" s="1" t="s">
        <v>239</v>
      </c>
      <c r="B230" s="1" t="s">
        <v>7</v>
      </c>
      <c r="C230" s="2">
        <v>17.2486</v>
      </c>
      <c r="D230" s="2">
        <v>10.4102</v>
      </c>
      <c r="E230" s="2" t="s">
        <v>6</v>
      </c>
      <c r="F230" s="2">
        <v>10.015000000000001</v>
      </c>
      <c r="G230" s="2" t="s">
        <v>6</v>
      </c>
      <c r="H230" s="2">
        <v>37.6738</v>
      </c>
    </row>
    <row r="231" spans="1:8" ht="15.75" x14ac:dyDescent="0.25">
      <c r="A231" s="1" t="s">
        <v>240</v>
      </c>
      <c r="B231" s="1" t="s">
        <v>7</v>
      </c>
      <c r="C231" s="2">
        <v>18.742699999999999</v>
      </c>
      <c r="D231" s="2">
        <v>24.4526</v>
      </c>
      <c r="E231" s="2">
        <v>8.5513999999999992</v>
      </c>
      <c r="F231" s="2">
        <v>10.756</v>
      </c>
      <c r="G231" s="2" t="s">
        <v>6</v>
      </c>
      <c r="H231" s="2">
        <v>62.502700000000004</v>
      </c>
    </row>
    <row r="232" spans="1:8" ht="15.75" x14ac:dyDescent="0.25">
      <c r="A232" s="1" t="s">
        <v>241</v>
      </c>
      <c r="B232" s="1" t="s">
        <v>7</v>
      </c>
      <c r="C232" s="2">
        <v>25.4909</v>
      </c>
      <c r="D232" s="2">
        <v>34.929499999999997</v>
      </c>
      <c r="E232" s="2" t="s">
        <v>6</v>
      </c>
      <c r="F232" s="2">
        <v>2.7504</v>
      </c>
      <c r="G232" s="2" t="s">
        <v>6</v>
      </c>
      <c r="H232" s="2">
        <v>63.1708</v>
      </c>
    </row>
    <row r="233" spans="1:8" ht="15.75" x14ac:dyDescent="0.25">
      <c r="A233" s="1" t="s">
        <v>242</v>
      </c>
      <c r="B233" s="1" t="s">
        <v>7</v>
      </c>
      <c r="C233" s="2">
        <v>56.274299999999997</v>
      </c>
      <c r="D233" s="2">
        <v>11.0205</v>
      </c>
      <c r="E233" s="2" t="s">
        <v>6</v>
      </c>
      <c r="F233" s="2">
        <v>6.9438000000000004</v>
      </c>
      <c r="G233" s="2" t="s">
        <v>6</v>
      </c>
      <c r="H233" s="2">
        <v>74.238599999999991</v>
      </c>
    </row>
    <row r="234" spans="1:8" ht="15.75" x14ac:dyDescent="0.25">
      <c r="A234" s="1" t="s">
        <v>243</v>
      </c>
      <c r="B234" s="1" t="s">
        <v>7</v>
      </c>
      <c r="C234" s="2">
        <v>17.4695</v>
      </c>
      <c r="D234" s="2">
        <v>1.59</v>
      </c>
      <c r="E234" s="2">
        <v>5.3174000000000001</v>
      </c>
      <c r="F234" s="2">
        <v>4.0608000000000004</v>
      </c>
      <c r="G234" s="2" t="s">
        <v>6</v>
      </c>
      <c r="H234" s="2">
        <v>28.4377</v>
      </c>
    </row>
    <row r="235" spans="1:8" ht="15.75" x14ac:dyDescent="0.25">
      <c r="A235" s="1" t="s">
        <v>244</v>
      </c>
      <c r="B235" s="1" t="s">
        <v>7</v>
      </c>
      <c r="C235" s="2">
        <v>23.5122</v>
      </c>
      <c r="D235" s="2">
        <v>6.0102000000000002</v>
      </c>
      <c r="E235" s="2" t="s">
        <v>6</v>
      </c>
      <c r="F235" s="2">
        <v>14.349299999999999</v>
      </c>
      <c r="G235" s="2" t="s">
        <v>6</v>
      </c>
      <c r="H235" s="2">
        <v>43.871700000000004</v>
      </c>
    </row>
    <row r="236" spans="1:8" ht="15.75" x14ac:dyDescent="0.25">
      <c r="A236" s="1" t="s">
        <v>245</v>
      </c>
      <c r="B236" s="1" t="s">
        <v>7</v>
      </c>
      <c r="C236" s="2">
        <v>43.292400000000001</v>
      </c>
      <c r="D236" s="2">
        <v>23.995000000000001</v>
      </c>
      <c r="E236" s="2" t="s">
        <v>6</v>
      </c>
      <c r="F236" s="2">
        <v>11.747</v>
      </c>
      <c r="G236" s="2" t="s">
        <v>6</v>
      </c>
      <c r="H236" s="2">
        <v>79.034400000000005</v>
      </c>
    </row>
    <row r="237" spans="1:8" ht="15.75" x14ac:dyDescent="0.25">
      <c r="A237" s="1" t="s">
        <v>246</v>
      </c>
      <c r="B237" s="1" t="s">
        <v>7</v>
      </c>
      <c r="C237" s="2">
        <v>53.023099999999999</v>
      </c>
      <c r="D237" s="2">
        <v>12.256600000000001</v>
      </c>
      <c r="E237" s="2">
        <v>21.489699999999999</v>
      </c>
      <c r="F237" s="2">
        <v>1.1603000000000001</v>
      </c>
      <c r="G237" s="2" t="s">
        <v>6</v>
      </c>
      <c r="H237" s="2">
        <v>87.929700000000011</v>
      </c>
    </row>
    <row r="238" spans="1:8" ht="15.75" x14ac:dyDescent="0.25">
      <c r="A238" s="1" t="s">
        <v>247</v>
      </c>
      <c r="B238" s="1" t="s">
        <v>7</v>
      </c>
      <c r="C238" s="2">
        <v>35.413499999999999</v>
      </c>
      <c r="D238" s="2">
        <v>5.7159000000000004</v>
      </c>
      <c r="E238" s="2">
        <v>2.7593999999999999</v>
      </c>
      <c r="F238" s="2">
        <v>1.3988</v>
      </c>
      <c r="G238" s="2" t="s">
        <v>6</v>
      </c>
      <c r="H238" s="2">
        <v>45.287599999999998</v>
      </c>
    </row>
    <row r="239" spans="1:8" ht="15.75" x14ac:dyDescent="0.25">
      <c r="A239" s="1" t="s">
        <v>248</v>
      </c>
      <c r="B239" s="1" t="s">
        <v>7</v>
      </c>
      <c r="C239" s="2">
        <v>18.481100000000001</v>
      </c>
      <c r="D239" s="2">
        <v>26.810700000000001</v>
      </c>
      <c r="E239" s="2" t="s">
        <v>6</v>
      </c>
      <c r="F239" s="2">
        <v>1.9599</v>
      </c>
      <c r="G239" s="2" t="s">
        <v>6</v>
      </c>
      <c r="H239" s="2">
        <v>47.2517</v>
      </c>
    </row>
    <row r="240" spans="1:8" ht="15.75" x14ac:dyDescent="0.25">
      <c r="A240" s="1" t="s">
        <v>249</v>
      </c>
      <c r="B240" s="1" t="s">
        <v>7</v>
      </c>
      <c r="C240" s="2">
        <v>42.6616</v>
      </c>
      <c r="D240" s="2">
        <v>5.3433999999999999</v>
      </c>
      <c r="E240" s="2" t="s">
        <v>6</v>
      </c>
      <c r="F240" s="2">
        <v>9.1677</v>
      </c>
      <c r="G240" s="2" t="s">
        <v>6</v>
      </c>
      <c r="H240" s="2">
        <v>57.172700000000006</v>
      </c>
    </row>
    <row r="241" spans="1:8" ht="15.75" x14ac:dyDescent="0.25">
      <c r="A241" s="1" t="s">
        <v>250</v>
      </c>
      <c r="B241" s="1" t="s">
        <v>7</v>
      </c>
      <c r="C241" s="2">
        <v>7.1146000000000003</v>
      </c>
      <c r="D241" s="2">
        <v>23.174099999999999</v>
      </c>
      <c r="E241" s="2">
        <v>1.7754000000000001</v>
      </c>
      <c r="F241" s="2">
        <v>6.6471999999999998</v>
      </c>
      <c r="G241" s="2" t="s">
        <v>6</v>
      </c>
      <c r="H241" s="2">
        <v>38.711299999999994</v>
      </c>
    </row>
    <row r="242" spans="1:8" ht="15.75" x14ac:dyDescent="0.25">
      <c r="A242" s="1" t="s">
        <v>251</v>
      </c>
      <c r="B242" s="1" t="s">
        <v>7</v>
      </c>
      <c r="C242" s="2">
        <v>20.737200000000001</v>
      </c>
      <c r="D242" s="2">
        <v>16.537299999999998</v>
      </c>
      <c r="E242" s="2" t="s">
        <v>6</v>
      </c>
      <c r="F242" s="2">
        <v>10.2227</v>
      </c>
      <c r="G242" s="2" t="s">
        <v>6</v>
      </c>
      <c r="H242" s="2">
        <v>47.497200000000007</v>
      </c>
    </row>
    <row r="243" spans="1:8" ht="15.75" x14ac:dyDescent="0.25">
      <c r="A243" s="1" t="s">
        <v>252</v>
      </c>
      <c r="B243" s="1" t="s">
        <v>7</v>
      </c>
      <c r="C243" s="2">
        <v>16.1877</v>
      </c>
      <c r="D243" s="2">
        <v>7.9927999999999999</v>
      </c>
      <c r="E243" s="2" t="s">
        <v>6</v>
      </c>
      <c r="F243" s="2">
        <v>1.8078000000000001</v>
      </c>
      <c r="G243" s="2" t="s">
        <v>6</v>
      </c>
      <c r="H243" s="2">
        <v>25.988299999999999</v>
      </c>
    </row>
    <row r="244" spans="1:8" ht="15.75" x14ac:dyDescent="0.25">
      <c r="A244" s="1" t="s">
        <v>253</v>
      </c>
      <c r="B244" s="1" t="s">
        <v>7</v>
      </c>
      <c r="C244" s="2">
        <v>43.666899999999998</v>
      </c>
      <c r="D244" s="2">
        <v>18.463999999999999</v>
      </c>
      <c r="E244" s="2">
        <v>2.8386999999999998</v>
      </c>
      <c r="F244" s="2">
        <v>1.3686</v>
      </c>
      <c r="G244" s="2" t="s">
        <v>6</v>
      </c>
      <c r="H244" s="2">
        <v>66.338200000000001</v>
      </c>
    </row>
    <row r="245" spans="1:8" ht="15.75" x14ac:dyDescent="0.25">
      <c r="A245" s="1" t="s">
        <v>254</v>
      </c>
      <c r="B245" s="1" t="s">
        <v>7</v>
      </c>
      <c r="C245" s="2">
        <v>29.002099999999999</v>
      </c>
      <c r="D245" s="2">
        <v>6.4981</v>
      </c>
      <c r="E245" s="2" t="s">
        <v>6</v>
      </c>
      <c r="F245" s="2">
        <v>3.5869</v>
      </c>
      <c r="G245" s="2" t="s">
        <v>6</v>
      </c>
      <c r="H245" s="2">
        <v>39.0871</v>
      </c>
    </row>
    <row r="246" spans="1:8" ht="15.75" x14ac:dyDescent="0.25">
      <c r="A246" s="1" t="s">
        <v>255</v>
      </c>
      <c r="B246" s="1" t="s">
        <v>7</v>
      </c>
      <c r="C246" s="2">
        <v>29.107099999999999</v>
      </c>
      <c r="D246" s="2">
        <v>5.2939999999999996</v>
      </c>
      <c r="E246" s="2" t="s">
        <v>6</v>
      </c>
      <c r="F246" s="2">
        <v>7.6139000000000001</v>
      </c>
      <c r="G246" s="2" t="s">
        <v>6</v>
      </c>
      <c r="H246" s="2">
        <v>42.015000000000001</v>
      </c>
    </row>
    <row r="247" spans="1:8" ht="15.75" x14ac:dyDescent="0.25">
      <c r="A247" s="1" t="s">
        <v>256</v>
      </c>
      <c r="B247" s="1" t="s">
        <v>7</v>
      </c>
      <c r="C247" s="2">
        <v>26.3706</v>
      </c>
      <c r="D247" s="2">
        <v>6.4116999999999997</v>
      </c>
      <c r="E247" s="2" t="s">
        <v>6</v>
      </c>
      <c r="F247" s="2">
        <v>13.076700000000001</v>
      </c>
      <c r="G247" s="2" t="s">
        <v>6</v>
      </c>
      <c r="H247" s="2">
        <v>45.859000000000002</v>
      </c>
    </row>
    <row r="248" spans="1:8" ht="15.75" x14ac:dyDescent="0.25">
      <c r="A248" s="1" t="s">
        <v>257</v>
      </c>
      <c r="B248" s="1" t="s">
        <v>7</v>
      </c>
      <c r="C248" s="2">
        <v>33.829900000000002</v>
      </c>
      <c r="D248" s="2">
        <v>4.6626000000000003</v>
      </c>
      <c r="E248" s="2" t="s">
        <v>6</v>
      </c>
      <c r="F248" s="2">
        <v>1.0889</v>
      </c>
      <c r="G248" s="2" t="s">
        <v>6</v>
      </c>
      <c r="H248" s="2">
        <v>39.581400000000002</v>
      </c>
    </row>
  </sheetData>
  <dataValidations count="2">
    <dataValidation type="list" allowBlank="1" showInputMessage="1" showErrorMessage="1" sqref="K2">
      <formula1>$A$2:$A$248</formula1>
    </dataValidation>
    <dataValidation type="list" allowBlank="1" showInputMessage="1" showErrorMessage="1" sqref="J2">
      <formula1>$B$2:$B$248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86"/>
  <sheetViews>
    <sheetView workbookViewId="0">
      <selection activeCell="B7" sqref="B7"/>
    </sheetView>
  </sheetViews>
  <sheetFormatPr defaultRowHeight="15" x14ac:dyDescent="0.25"/>
  <cols>
    <col min="1" max="1" width="11.28515625" customWidth="1"/>
    <col min="2" max="2" width="10.5703125" customWidth="1"/>
    <col min="3" max="3" width="9.42578125" bestFit="1" customWidth="1"/>
    <col min="4" max="4" width="9.7109375" bestFit="1" customWidth="1"/>
    <col min="5" max="5" width="9.42578125" bestFit="1" customWidth="1"/>
    <col min="6" max="6" width="9.7109375" bestFit="1" customWidth="1"/>
    <col min="7" max="7" width="11.7109375" customWidth="1"/>
    <col min="8" max="8" width="13.140625" customWidth="1"/>
    <col min="9" max="18" width="9.28515625" bestFit="1" customWidth="1"/>
    <col min="19" max="19" width="9.7109375" bestFit="1" customWidth="1"/>
    <col min="20" max="33" width="9.28515625" bestFit="1" customWidth="1"/>
    <col min="34" max="34" width="9.7109375" bestFit="1" customWidth="1"/>
    <col min="35" max="35" width="9.28515625" bestFit="1" customWidth="1"/>
    <col min="36" max="36" width="9.7109375" bestFit="1" customWidth="1"/>
    <col min="37" max="37" width="19.7109375" customWidth="1"/>
  </cols>
  <sheetData>
    <row r="2" spans="1:45" ht="15.75" thickBot="1" x14ac:dyDescent="0.3"/>
    <row r="3" spans="1:45" ht="15.75" thickBot="1" x14ac:dyDescent="0.3">
      <c r="A3" s="42" t="s">
        <v>382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5" t="s">
        <v>383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45" x14ac:dyDescent="0.25">
      <c r="A4" s="43" t="s">
        <v>569</v>
      </c>
      <c r="B4" s="27" t="s">
        <v>384</v>
      </c>
      <c r="C4" s="28"/>
      <c r="D4" s="28"/>
      <c r="E4" s="28"/>
      <c r="F4" s="26"/>
      <c r="G4" s="23" t="s">
        <v>589</v>
      </c>
      <c r="H4" s="24"/>
      <c r="I4" s="24"/>
      <c r="J4" s="24"/>
      <c r="K4" s="37"/>
      <c r="L4" s="33" t="s">
        <v>385</v>
      </c>
      <c r="M4" s="33"/>
      <c r="N4" s="33"/>
      <c r="O4" s="33"/>
      <c r="P4" s="33"/>
      <c r="Q4" s="29" t="s">
        <v>386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45" x14ac:dyDescent="0.25">
      <c r="A5" s="43" t="s">
        <v>0</v>
      </c>
      <c r="B5" s="25"/>
      <c r="C5" s="25"/>
      <c r="D5" s="25"/>
      <c r="E5" s="25"/>
      <c r="F5" s="12"/>
      <c r="G5" s="25"/>
      <c r="H5" s="25"/>
      <c r="I5" s="25"/>
      <c r="J5" s="25"/>
      <c r="K5" s="38"/>
      <c r="L5" s="34" t="s">
        <v>388</v>
      </c>
      <c r="M5" s="34"/>
      <c r="N5" s="34"/>
      <c r="O5" s="34"/>
      <c r="P5" s="34"/>
      <c r="Q5" s="31" t="s">
        <v>389</v>
      </c>
      <c r="R5" s="31"/>
      <c r="S5" s="31"/>
      <c r="T5" s="31"/>
      <c r="U5" s="31" t="s">
        <v>390</v>
      </c>
      <c r="V5" s="31"/>
      <c r="W5" s="31"/>
      <c r="X5" s="31"/>
      <c r="Y5" s="31" t="s">
        <v>391</v>
      </c>
      <c r="Z5" s="31"/>
      <c r="AA5" s="31"/>
      <c r="AB5" s="31"/>
      <c r="AC5" s="31"/>
      <c r="AD5" s="31" t="s">
        <v>392</v>
      </c>
      <c r="AE5" s="31"/>
      <c r="AF5" s="31"/>
      <c r="AG5" s="31"/>
      <c r="AH5" s="40" t="s">
        <v>387</v>
      </c>
      <c r="AI5" s="40"/>
      <c r="AJ5" s="40"/>
      <c r="AK5" s="40"/>
    </row>
    <row r="6" spans="1:45" x14ac:dyDescent="0.25">
      <c r="A6" s="17"/>
      <c r="B6" s="17" t="s">
        <v>91</v>
      </c>
      <c r="C6" s="17" t="s">
        <v>380</v>
      </c>
      <c r="D6" s="17" t="s">
        <v>7</v>
      </c>
      <c r="E6" s="17" t="s">
        <v>381</v>
      </c>
      <c r="F6" s="39" t="s">
        <v>393</v>
      </c>
      <c r="G6" s="18" t="s">
        <v>394</v>
      </c>
      <c r="H6" s="18" t="s">
        <v>395</v>
      </c>
      <c r="I6" s="18" t="s">
        <v>396</v>
      </c>
      <c r="J6" s="18" t="s">
        <v>397</v>
      </c>
      <c r="K6" s="18" t="s">
        <v>398</v>
      </c>
      <c r="L6" s="35" t="s">
        <v>399</v>
      </c>
      <c r="M6" s="35" t="s">
        <v>400</v>
      </c>
      <c r="N6" s="35" t="s">
        <v>401</v>
      </c>
      <c r="O6" s="35" t="s">
        <v>402</v>
      </c>
      <c r="P6" s="35" t="s">
        <v>403</v>
      </c>
      <c r="Q6" s="19" t="s">
        <v>91</v>
      </c>
      <c r="R6" s="19" t="s">
        <v>380</v>
      </c>
      <c r="S6" s="19" t="s">
        <v>7</v>
      </c>
      <c r="T6" s="19" t="s">
        <v>381</v>
      </c>
      <c r="U6" s="19" t="s">
        <v>91</v>
      </c>
      <c r="V6" s="19" t="s">
        <v>380</v>
      </c>
      <c r="W6" s="19" t="s">
        <v>7</v>
      </c>
      <c r="X6" s="19" t="s">
        <v>381</v>
      </c>
      <c r="Y6" s="19"/>
      <c r="Z6" s="19" t="s">
        <v>91</v>
      </c>
      <c r="AA6" s="19" t="s">
        <v>380</v>
      </c>
      <c r="AB6" s="19" t="s">
        <v>7</v>
      </c>
      <c r="AC6" s="19" t="s">
        <v>381</v>
      </c>
      <c r="AD6" s="19" t="s">
        <v>91</v>
      </c>
      <c r="AE6" s="19" t="s">
        <v>380</v>
      </c>
      <c r="AF6" s="19" t="s">
        <v>7</v>
      </c>
      <c r="AG6" s="19" t="s">
        <v>381</v>
      </c>
      <c r="AH6" s="19" t="s">
        <v>91</v>
      </c>
      <c r="AI6" s="19" t="s">
        <v>380</v>
      </c>
      <c r="AJ6" s="19" t="s">
        <v>7</v>
      </c>
      <c r="AK6" s="19" t="s">
        <v>381</v>
      </c>
    </row>
    <row r="7" spans="1:45" x14ac:dyDescent="0.25">
      <c r="A7" s="17" t="s">
        <v>5</v>
      </c>
      <c r="B7" s="32" t="s">
        <v>6</v>
      </c>
      <c r="C7" s="32">
        <v>20.203337124099999</v>
      </c>
      <c r="D7" s="32">
        <v>34.4772632026</v>
      </c>
      <c r="E7" s="32" t="s">
        <v>6</v>
      </c>
      <c r="F7" s="32">
        <v>54.680600326700002</v>
      </c>
      <c r="G7" s="17" t="s">
        <v>405</v>
      </c>
      <c r="H7" s="17" t="s">
        <v>406</v>
      </c>
      <c r="I7" s="20" t="s">
        <v>407</v>
      </c>
      <c r="J7" s="17" t="s">
        <v>408</v>
      </c>
      <c r="K7" s="32" t="s">
        <v>570</v>
      </c>
      <c r="L7" s="36" t="s">
        <v>6</v>
      </c>
      <c r="M7" s="36" t="s">
        <v>6</v>
      </c>
      <c r="N7" s="36">
        <v>54.61019235805</v>
      </c>
      <c r="O7" s="36">
        <v>54.61019235805</v>
      </c>
      <c r="P7" s="36" t="s">
        <v>6</v>
      </c>
      <c r="Q7" s="21" t="s">
        <v>6</v>
      </c>
      <c r="R7" s="21">
        <v>974</v>
      </c>
      <c r="S7" s="21">
        <v>1450</v>
      </c>
      <c r="T7" s="21" t="s">
        <v>6</v>
      </c>
      <c r="U7" s="21" t="s">
        <v>6</v>
      </c>
      <c r="V7" s="21">
        <v>2050</v>
      </c>
      <c r="W7" s="21">
        <v>110</v>
      </c>
      <c r="X7" s="21" t="s">
        <v>6</v>
      </c>
      <c r="Y7" s="21" t="s">
        <v>6</v>
      </c>
      <c r="Z7" s="21" t="s">
        <v>6</v>
      </c>
      <c r="AA7" s="21" t="s">
        <v>6</v>
      </c>
      <c r="AB7" s="21" t="s">
        <v>6</v>
      </c>
      <c r="AC7" s="21" t="s">
        <v>6</v>
      </c>
      <c r="AD7" s="21" t="s">
        <v>6</v>
      </c>
      <c r="AE7" s="21" t="s">
        <v>6</v>
      </c>
      <c r="AF7" s="21" t="s">
        <v>6</v>
      </c>
      <c r="AG7" s="21" t="s">
        <v>6</v>
      </c>
      <c r="AH7" s="21" t="s">
        <v>6</v>
      </c>
      <c r="AI7" s="21">
        <v>3024</v>
      </c>
      <c r="AJ7" s="21">
        <v>1560</v>
      </c>
      <c r="AK7" s="21" t="s">
        <v>6</v>
      </c>
      <c r="AL7" s="4"/>
      <c r="AM7" s="4"/>
      <c r="AN7" s="4"/>
      <c r="AO7" s="4"/>
      <c r="AP7" s="4"/>
      <c r="AQ7" s="4"/>
      <c r="AR7" s="4"/>
      <c r="AS7" s="4"/>
    </row>
    <row r="8" spans="1:45" x14ac:dyDescent="0.25">
      <c r="A8" s="17" t="s">
        <v>8</v>
      </c>
      <c r="B8" s="32" t="s">
        <v>6</v>
      </c>
      <c r="C8" s="32">
        <v>28.655540870099998</v>
      </c>
      <c r="D8" s="32" t="s">
        <v>6</v>
      </c>
      <c r="E8" s="32">
        <v>39.221337199399997</v>
      </c>
      <c r="F8" s="32">
        <v>67.876878069499995</v>
      </c>
      <c r="G8" s="17" t="s">
        <v>409</v>
      </c>
      <c r="H8" s="17" t="s">
        <v>410</v>
      </c>
      <c r="I8" s="20" t="s">
        <v>411</v>
      </c>
      <c r="J8" s="17" t="s">
        <v>412</v>
      </c>
      <c r="K8" s="32" t="s">
        <v>550</v>
      </c>
      <c r="L8" s="36" t="s">
        <v>6</v>
      </c>
      <c r="M8" s="36" t="s">
        <v>6</v>
      </c>
      <c r="N8" s="36">
        <v>105.73237700469998</v>
      </c>
      <c r="O8" s="36" t="s">
        <v>6</v>
      </c>
      <c r="P8" s="36" t="s">
        <v>6</v>
      </c>
      <c r="Q8" s="21" t="s">
        <v>6</v>
      </c>
      <c r="R8" s="21">
        <v>1382</v>
      </c>
      <c r="S8" s="21" t="s">
        <v>6</v>
      </c>
      <c r="T8" s="21">
        <v>238</v>
      </c>
      <c r="U8" s="21" t="s">
        <v>6</v>
      </c>
      <c r="V8" s="21">
        <v>2907</v>
      </c>
      <c r="W8" s="21" t="s">
        <v>6</v>
      </c>
      <c r="X8" s="21" t="s">
        <v>6</v>
      </c>
      <c r="Y8" s="21" t="s">
        <v>6</v>
      </c>
      <c r="Z8" s="21" t="s">
        <v>6</v>
      </c>
      <c r="AA8" s="21" t="s">
        <v>6</v>
      </c>
      <c r="AB8" s="21" t="s">
        <v>6</v>
      </c>
      <c r="AC8" s="21" t="s">
        <v>6</v>
      </c>
      <c r="AD8" s="21" t="s">
        <v>6</v>
      </c>
      <c r="AE8" s="21" t="s">
        <v>6</v>
      </c>
      <c r="AF8" s="21" t="s">
        <v>6</v>
      </c>
      <c r="AG8" s="21" t="s">
        <v>6</v>
      </c>
      <c r="AH8" s="21" t="s">
        <v>6</v>
      </c>
      <c r="AI8" s="21">
        <v>4289</v>
      </c>
      <c r="AJ8" s="21" t="s">
        <v>6</v>
      </c>
      <c r="AK8" s="21">
        <v>238</v>
      </c>
      <c r="AL8" s="4"/>
      <c r="AM8" s="4"/>
      <c r="AN8" s="4"/>
      <c r="AO8" s="4"/>
      <c r="AP8" s="4"/>
      <c r="AQ8" s="4"/>
      <c r="AR8" s="4"/>
      <c r="AS8" s="4"/>
    </row>
    <row r="9" spans="1:45" x14ac:dyDescent="0.25">
      <c r="A9" s="17" t="s">
        <v>9</v>
      </c>
      <c r="B9" s="32" t="s">
        <v>6</v>
      </c>
      <c r="C9" s="32">
        <v>29.4226993003</v>
      </c>
      <c r="D9" s="32">
        <v>10.5971569073</v>
      </c>
      <c r="E9" s="32">
        <v>19.620951509599998</v>
      </c>
      <c r="F9" s="32">
        <v>59.640807717199998</v>
      </c>
      <c r="G9" s="17" t="s">
        <v>413</v>
      </c>
      <c r="H9" s="17" t="s">
        <v>410</v>
      </c>
      <c r="I9" s="20" t="s">
        <v>414</v>
      </c>
      <c r="J9" s="17" t="s">
        <v>415</v>
      </c>
      <c r="K9" s="32" t="s">
        <v>550</v>
      </c>
      <c r="L9" s="36" t="s">
        <v>6</v>
      </c>
      <c r="M9" s="36" t="s">
        <v>6</v>
      </c>
      <c r="N9" s="36">
        <v>101.84214886299999</v>
      </c>
      <c r="O9" s="36" t="s">
        <v>6</v>
      </c>
      <c r="P9" s="36" t="s">
        <v>6</v>
      </c>
      <c r="Q9" s="21" t="s">
        <v>6</v>
      </c>
      <c r="R9" s="21">
        <v>2963</v>
      </c>
      <c r="S9" s="21">
        <v>446</v>
      </c>
      <c r="T9" s="21">
        <v>119</v>
      </c>
      <c r="U9" s="21" t="s">
        <v>6</v>
      </c>
      <c r="V9" s="21" t="s">
        <v>6</v>
      </c>
      <c r="W9" s="21">
        <v>34</v>
      </c>
      <c r="X9" s="21" t="s">
        <v>6</v>
      </c>
      <c r="Y9" s="21" t="s">
        <v>6</v>
      </c>
      <c r="Z9" s="21" t="s">
        <v>6</v>
      </c>
      <c r="AA9" s="21" t="s">
        <v>6</v>
      </c>
      <c r="AB9" s="21" t="s">
        <v>6</v>
      </c>
      <c r="AC9" s="21" t="s">
        <v>6</v>
      </c>
      <c r="AD9" s="21" t="s">
        <v>6</v>
      </c>
      <c r="AE9" s="21" t="s">
        <v>6</v>
      </c>
      <c r="AF9" s="21" t="s">
        <v>6</v>
      </c>
      <c r="AG9" s="21" t="s">
        <v>6</v>
      </c>
      <c r="AH9" s="21" t="s">
        <v>6</v>
      </c>
      <c r="AI9" s="21">
        <v>2963</v>
      </c>
      <c r="AJ9" s="21">
        <v>479</v>
      </c>
      <c r="AK9" s="21">
        <v>119</v>
      </c>
      <c r="AL9" s="4"/>
      <c r="AM9" s="4"/>
      <c r="AN9" s="4"/>
      <c r="AO9" s="4"/>
      <c r="AP9" s="4"/>
      <c r="AQ9" s="4"/>
      <c r="AR9" s="4"/>
      <c r="AS9" s="4"/>
    </row>
    <row r="10" spans="1:45" x14ac:dyDescent="0.25">
      <c r="A10" s="17" t="s">
        <v>10</v>
      </c>
      <c r="B10" s="32" t="s">
        <v>6</v>
      </c>
      <c r="C10" s="32">
        <v>44.507500295499995</v>
      </c>
      <c r="D10" s="32" t="s">
        <v>6</v>
      </c>
      <c r="E10" s="32">
        <v>7.4514729716000003</v>
      </c>
      <c r="F10" s="32">
        <v>51.958973267099992</v>
      </c>
      <c r="G10" s="17" t="s">
        <v>416</v>
      </c>
      <c r="H10" s="17" t="s">
        <v>417</v>
      </c>
      <c r="I10" s="20" t="s">
        <v>418</v>
      </c>
      <c r="J10" s="17" t="s">
        <v>412</v>
      </c>
      <c r="K10" s="32" t="s">
        <v>571</v>
      </c>
      <c r="L10" s="36" t="s">
        <v>6</v>
      </c>
      <c r="M10" s="36" t="s">
        <v>6</v>
      </c>
      <c r="N10" s="36">
        <v>56.511274143499989</v>
      </c>
      <c r="O10" s="36" t="s">
        <v>6</v>
      </c>
      <c r="P10" s="36" t="s">
        <v>6</v>
      </c>
      <c r="Q10" s="21" t="s">
        <v>6</v>
      </c>
      <c r="R10" s="21">
        <v>4482</v>
      </c>
      <c r="S10" s="21" t="s">
        <v>6</v>
      </c>
      <c r="T10" s="21">
        <v>45</v>
      </c>
      <c r="U10" s="21" t="s">
        <v>6</v>
      </c>
      <c r="V10" s="21" t="s">
        <v>6</v>
      </c>
      <c r="W10" s="21" t="s">
        <v>6</v>
      </c>
      <c r="X10" s="21" t="s">
        <v>6</v>
      </c>
      <c r="Y10" s="21" t="s">
        <v>6</v>
      </c>
      <c r="Z10" s="21" t="s">
        <v>6</v>
      </c>
      <c r="AA10" s="21" t="s">
        <v>6</v>
      </c>
      <c r="AB10" s="21" t="s">
        <v>6</v>
      </c>
      <c r="AC10" s="21" t="s">
        <v>6</v>
      </c>
      <c r="AD10" s="21" t="s">
        <v>6</v>
      </c>
      <c r="AE10" s="21" t="s">
        <v>6</v>
      </c>
      <c r="AF10" s="21" t="s">
        <v>6</v>
      </c>
      <c r="AG10" s="21" t="s">
        <v>6</v>
      </c>
      <c r="AH10" s="21" t="s">
        <v>6</v>
      </c>
      <c r="AI10" s="21">
        <v>4482</v>
      </c>
      <c r="AJ10" s="21" t="s">
        <v>6</v>
      </c>
      <c r="AK10" s="21">
        <v>45</v>
      </c>
      <c r="AL10" s="4"/>
      <c r="AM10" s="4"/>
      <c r="AN10" s="4"/>
      <c r="AO10" s="4"/>
      <c r="AP10" s="4"/>
      <c r="AQ10" s="4"/>
      <c r="AR10" s="4"/>
      <c r="AS10" s="4"/>
    </row>
    <row r="11" spans="1:45" x14ac:dyDescent="0.25">
      <c r="A11" s="17" t="s">
        <v>11</v>
      </c>
      <c r="B11" s="32" t="s">
        <v>6</v>
      </c>
      <c r="C11" s="32">
        <v>1.9382815815000001</v>
      </c>
      <c r="D11" s="32">
        <v>42.455233183600001</v>
      </c>
      <c r="E11" s="32" t="s">
        <v>6</v>
      </c>
      <c r="F11" s="32">
        <v>44.393514765100001</v>
      </c>
      <c r="G11" s="17" t="s">
        <v>419</v>
      </c>
      <c r="H11" s="17" t="s">
        <v>410</v>
      </c>
      <c r="I11" s="20" t="s">
        <v>418</v>
      </c>
      <c r="J11" s="17" t="s">
        <v>412</v>
      </c>
      <c r="K11" s="32" t="s">
        <v>571</v>
      </c>
      <c r="L11" s="36" t="s">
        <v>6</v>
      </c>
      <c r="M11" s="36" t="s">
        <v>6</v>
      </c>
      <c r="N11" s="36">
        <v>70.023457954640008</v>
      </c>
      <c r="O11" s="36">
        <v>17.505864488660002</v>
      </c>
      <c r="P11" s="36" t="s">
        <v>6</v>
      </c>
      <c r="Q11" s="21" t="s">
        <v>6</v>
      </c>
      <c r="R11" s="21">
        <v>195</v>
      </c>
      <c r="S11" s="21" t="s">
        <v>6</v>
      </c>
      <c r="T11" s="21" t="s">
        <v>6</v>
      </c>
      <c r="U11" s="21" t="s">
        <v>6</v>
      </c>
      <c r="V11" s="21" t="s">
        <v>6</v>
      </c>
      <c r="W11" s="21">
        <v>1255</v>
      </c>
      <c r="X11" s="21" t="s">
        <v>6</v>
      </c>
      <c r="Y11" s="21" t="s">
        <v>6</v>
      </c>
      <c r="Z11" s="21" t="s">
        <v>6</v>
      </c>
      <c r="AA11" s="21" t="s">
        <v>6</v>
      </c>
      <c r="AB11" s="21">
        <v>1068</v>
      </c>
      <c r="AC11" s="21" t="s">
        <v>6</v>
      </c>
      <c r="AD11" s="21" t="s">
        <v>6</v>
      </c>
      <c r="AE11" s="21" t="s">
        <v>6</v>
      </c>
      <c r="AF11" s="21" t="s">
        <v>6</v>
      </c>
      <c r="AG11" s="21" t="s">
        <v>6</v>
      </c>
      <c r="AH11" s="21" t="s">
        <v>6</v>
      </c>
      <c r="AI11" s="21">
        <v>195</v>
      </c>
      <c r="AJ11" s="21">
        <v>2322</v>
      </c>
      <c r="AK11" s="21" t="s">
        <v>6</v>
      </c>
      <c r="AL11" s="4"/>
      <c r="AM11" s="4"/>
      <c r="AN11" s="4"/>
      <c r="AO11" s="4"/>
      <c r="AP11" s="4"/>
      <c r="AQ11" s="4"/>
      <c r="AR11" s="4"/>
      <c r="AS11" s="4"/>
    </row>
    <row r="12" spans="1:45" x14ac:dyDescent="0.25">
      <c r="A12" s="17" t="s">
        <v>12</v>
      </c>
      <c r="B12" s="32" t="s">
        <v>6</v>
      </c>
      <c r="C12" s="32">
        <v>5.8181374948999993</v>
      </c>
      <c r="D12" s="32">
        <v>41.861104682899999</v>
      </c>
      <c r="E12" s="32" t="s">
        <v>6</v>
      </c>
      <c r="F12" s="32">
        <v>47.679242177799999</v>
      </c>
      <c r="G12" s="17" t="s">
        <v>420</v>
      </c>
      <c r="H12" s="17" t="s">
        <v>406</v>
      </c>
      <c r="I12" s="20" t="s">
        <v>418</v>
      </c>
      <c r="J12" s="17" t="s">
        <v>412</v>
      </c>
      <c r="K12" s="32" t="s">
        <v>571</v>
      </c>
      <c r="L12" s="36" t="s">
        <v>6</v>
      </c>
      <c r="M12" s="36" t="s">
        <v>6</v>
      </c>
      <c r="N12" s="36">
        <v>90.744759992800013</v>
      </c>
      <c r="O12" s="36">
        <v>22.686189998200003</v>
      </c>
      <c r="P12" s="36" t="s">
        <v>6</v>
      </c>
      <c r="Q12" s="21" t="s">
        <v>6</v>
      </c>
      <c r="R12" s="21">
        <v>280</v>
      </c>
      <c r="S12" s="21">
        <v>1353</v>
      </c>
      <c r="T12" s="21" t="s">
        <v>6</v>
      </c>
      <c r="U12" s="21" t="s">
        <v>6</v>
      </c>
      <c r="V12" s="21">
        <v>590</v>
      </c>
      <c r="W12" s="21">
        <v>439</v>
      </c>
      <c r="X12" s="21" t="s">
        <v>6</v>
      </c>
      <c r="Y12" s="21" t="s">
        <v>6</v>
      </c>
      <c r="Z12" s="21" t="s">
        <v>6</v>
      </c>
      <c r="AA12" s="21" t="s">
        <v>6</v>
      </c>
      <c r="AB12" s="21" t="s">
        <v>6</v>
      </c>
      <c r="AC12" s="21" t="s">
        <v>6</v>
      </c>
      <c r="AD12" s="21" t="s">
        <v>6</v>
      </c>
      <c r="AE12" s="21" t="s">
        <v>6</v>
      </c>
      <c r="AF12" s="21" t="s">
        <v>6</v>
      </c>
      <c r="AG12" s="21" t="s">
        <v>6</v>
      </c>
      <c r="AH12" s="21" t="s">
        <v>6</v>
      </c>
      <c r="AI12" s="21">
        <v>871</v>
      </c>
      <c r="AJ12" s="21">
        <v>1792</v>
      </c>
      <c r="AK12" s="21" t="s">
        <v>6</v>
      </c>
      <c r="AL12" s="4"/>
      <c r="AM12" s="4"/>
      <c r="AN12" s="4"/>
      <c r="AO12" s="4"/>
      <c r="AP12" s="4"/>
      <c r="AQ12" s="4"/>
      <c r="AR12" s="4"/>
      <c r="AS12" s="4"/>
    </row>
    <row r="13" spans="1:45" x14ac:dyDescent="0.25">
      <c r="A13" s="17" t="s">
        <v>13</v>
      </c>
      <c r="B13" s="32" t="s">
        <v>6</v>
      </c>
      <c r="C13" s="32">
        <v>7.2802231958000005</v>
      </c>
      <c r="D13" s="32">
        <v>24.587285929</v>
      </c>
      <c r="E13" s="32" t="s">
        <v>6</v>
      </c>
      <c r="F13" s="32">
        <v>31.867509124800002</v>
      </c>
      <c r="G13" s="17" t="s">
        <v>419</v>
      </c>
      <c r="H13" s="17" t="s">
        <v>417</v>
      </c>
      <c r="I13" s="20" t="s">
        <v>421</v>
      </c>
      <c r="J13" s="17" t="s">
        <v>422</v>
      </c>
      <c r="K13" s="32" t="s">
        <v>571</v>
      </c>
      <c r="L13" s="36" t="s">
        <v>6</v>
      </c>
      <c r="M13" s="36" t="s">
        <v>6</v>
      </c>
      <c r="N13" s="36">
        <v>134.848156017115</v>
      </c>
      <c r="O13" s="36">
        <v>23.796733414784999</v>
      </c>
      <c r="P13" s="36" t="s">
        <v>6</v>
      </c>
      <c r="Q13" s="21" t="s">
        <v>6</v>
      </c>
      <c r="R13" s="21">
        <v>733</v>
      </c>
      <c r="S13" s="21">
        <v>1034</v>
      </c>
      <c r="T13" s="21" t="s">
        <v>6</v>
      </c>
      <c r="U13" s="21" t="s">
        <v>6</v>
      </c>
      <c r="V13" s="21" t="s">
        <v>6</v>
      </c>
      <c r="W13" s="21">
        <v>78</v>
      </c>
      <c r="X13" s="21" t="s">
        <v>6</v>
      </c>
      <c r="Y13" s="21" t="s">
        <v>6</v>
      </c>
      <c r="Z13" s="21" t="s">
        <v>6</v>
      </c>
      <c r="AA13" s="21" t="s">
        <v>6</v>
      </c>
      <c r="AB13" s="21" t="s">
        <v>6</v>
      </c>
      <c r="AC13" s="21" t="s">
        <v>6</v>
      </c>
      <c r="AD13" s="21" t="s">
        <v>6</v>
      </c>
      <c r="AE13" s="21" t="s">
        <v>6</v>
      </c>
      <c r="AF13" s="21" t="s">
        <v>6</v>
      </c>
      <c r="AG13" s="21" t="s">
        <v>6</v>
      </c>
      <c r="AH13" s="21" t="s">
        <v>6</v>
      </c>
      <c r="AI13" s="21">
        <v>733</v>
      </c>
      <c r="AJ13" s="21">
        <v>1112</v>
      </c>
      <c r="AK13" s="21" t="s">
        <v>6</v>
      </c>
      <c r="AL13" s="4"/>
      <c r="AM13" s="4"/>
      <c r="AN13" s="4"/>
      <c r="AO13" s="4"/>
      <c r="AP13" s="4"/>
      <c r="AQ13" s="4"/>
      <c r="AR13" s="4"/>
      <c r="AS13" s="4"/>
    </row>
    <row r="14" spans="1:45" x14ac:dyDescent="0.25">
      <c r="A14" s="17" t="s">
        <v>265</v>
      </c>
      <c r="B14" s="32" t="s">
        <v>6</v>
      </c>
      <c r="C14" s="32">
        <v>25.308354849800001</v>
      </c>
      <c r="D14" s="32" t="s">
        <v>6</v>
      </c>
      <c r="E14" s="32" t="s">
        <v>6</v>
      </c>
      <c r="F14" s="32">
        <v>25.308354849800001</v>
      </c>
      <c r="G14" s="17" t="s">
        <v>423</v>
      </c>
      <c r="H14" s="17" t="s">
        <v>406</v>
      </c>
      <c r="I14" s="20" t="s">
        <v>424</v>
      </c>
      <c r="J14" s="17" t="s">
        <v>425</v>
      </c>
      <c r="K14" s="32" t="s">
        <v>571</v>
      </c>
      <c r="L14" s="36" t="s">
        <v>6</v>
      </c>
      <c r="M14" s="36" t="s">
        <v>6</v>
      </c>
      <c r="N14" s="36">
        <v>41.973591919725003</v>
      </c>
      <c r="O14" s="36">
        <v>51.301056790775007</v>
      </c>
      <c r="P14" s="36" t="s">
        <v>6</v>
      </c>
      <c r="Q14" s="21" t="s">
        <v>6</v>
      </c>
      <c r="R14" s="21">
        <v>2548</v>
      </c>
      <c r="S14" s="21" t="s">
        <v>6</v>
      </c>
      <c r="T14" s="21" t="s">
        <v>6</v>
      </c>
      <c r="U14" s="21" t="s">
        <v>6</v>
      </c>
      <c r="V14" s="21" t="s">
        <v>6</v>
      </c>
      <c r="W14" s="21" t="s">
        <v>6</v>
      </c>
      <c r="X14" s="21" t="s">
        <v>6</v>
      </c>
      <c r="Y14" s="21" t="s">
        <v>6</v>
      </c>
      <c r="Z14" s="21" t="s">
        <v>6</v>
      </c>
      <c r="AA14" s="21" t="s">
        <v>6</v>
      </c>
      <c r="AB14" s="21" t="s">
        <v>6</v>
      </c>
      <c r="AC14" s="21" t="s">
        <v>6</v>
      </c>
      <c r="AD14" s="21" t="s">
        <v>6</v>
      </c>
      <c r="AE14" s="21" t="s">
        <v>6</v>
      </c>
      <c r="AF14" s="21" t="s">
        <v>6</v>
      </c>
      <c r="AG14" s="21" t="s">
        <v>6</v>
      </c>
      <c r="AH14" s="21" t="s">
        <v>6</v>
      </c>
      <c r="AI14" s="21">
        <v>2548</v>
      </c>
      <c r="AJ14" s="21" t="s">
        <v>6</v>
      </c>
      <c r="AK14" s="21" t="s">
        <v>6</v>
      </c>
      <c r="AL14" s="4"/>
      <c r="AM14" s="4"/>
      <c r="AN14" s="4"/>
      <c r="AO14" s="4"/>
      <c r="AP14" s="4"/>
      <c r="AQ14" s="4"/>
      <c r="AR14" s="4"/>
      <c r="AS14" s="4"/>
    </row>
    <row r="15" spans="1:45" x14ac:dyDescent="0.25">
      <c r="A15" s="17" t="s">
        <v>14</v>
      </c>
      <c r="B15" s="32" t="s">
        <v>6</v>
      </c>
      <c r="C15" s="32" t="s">
        <v>6</v>
      </c>
      <c r="D15" s="32">
        <v>63.5616502154</v>
      </c>
      <c r="E15" s="32" t="s">
        <v>6</v>
      </c>
      <c r="F15" s="32">
        <v>63.5616502154</v>
      </c>
      <c r="G15" s="17" t="s">
        <v>426</v>
      </c>
      <c r="H15" s="17" t="s">
        <v>406</v>
      </c>
      <c r="I15" s="20">
        <v>0.45</v>
      </c>
      <c r="J15" s="17" t="s">
        <v>412</v>
      </c>
      <c r="K15" s="32" t="s">
        <v>572</v>
      </c>
      <c r="L15" s="36" t="s">
        <v>6</v>
      </c>
      <c r="M15" s="36" t="s">
        <v>6</v>
      </c>
      <c r="N15" s="36">
        <v>54.125228741519997</v>
      </c>
      <c r="O15" s="36">
        <v>13.531307185379999</v>
      </c>
      <c r="P15" s="36" t="s">
        <v>6</v>
      </c>
      <c r="Q15" s="21" t="s">
        <v>6</v>
      </c>
      <c r="R15" s="21" t="s">
        <v>6</v>
      </c>
      <c r="S15" s="21">
        <v>4040</v>
      </c>
      <c r="T15" s="21" t="s">
        <v>6</v>
      </c>
      <c r="U15" s="21" t="s">
        <v>6</v>
      </c>
      <c r="V15" s="21" t="s">
        <v>6</v>
      </c>
      <c r="W15" s="21" t="s">
        <v>6</v>
      </c>
      <c r="X15" s="21" t="s">
        <v>6</v>
      </c>
      <c r="Y15" s="21" t="s">
        <v>6</v>
      </c>
      <c r="Z15" s="21" t="s">
        <v>6</v>
      </c>
      <c r="AA15" s="21" t="s">
        <v>6</v>
      </c>
      <c r="AB15" s="21" t="s">
        <v>6</v>
      </c>
      <c r="AC15" s="21" t="s">
        <v>6</v>
      </c>
      <c r="AD15" s="21" t="s">
        <v>6</v>
      </c>
      <c r="AE15" s="21" t="s">
        <v>6</v>
      </c>
      <c r="AF15" s="21" t="s">
        <v>6</v>
      </c>
      <c r="AG15" s="21" t="s">
        <v>6</v>
      </c>
      <c r="AH15" s="21" t="s">
        <v>6</v>
      </c>
      <c r="AI15" s="21" t="s">
        <v>6</v>
      </c>
      <c r="AJ15" s="21">
        <v>4040</v>
      </c>
      <c r="AK15" s="21" t="s">
        <v>6</v>
      </c>
      <c r="AL15" s="4"/>
      <c r="AM15" s="4"/>
      <c r="AN15" s="4"/>
      <c r="AO15" s="4"/>
      <c r="AP15" s="4"/>
      <c r="AQ15" s="4"/>
      <c r="AR15" s="4"/>
      <c r="AS15" s="4"/>
    </row>
    <row r="16" spans="1:45" x14ac:dyDescent="0.25">
      <c r="A16" s="17" t="s">
        <v>15</v>
      </c>
      <c r="B16" s="32">
        <v>4.4234268660999998</v>
      </c>
      <c r="C16" s="32" t="s">
        <v>6</v>
      </c>
      <c r="D16" s="32">
        <v>95.763472735199997</v>
      </c>
      <c r="E16" s="32" t="s">
        <v>6</v>
      </c>
      <c r="F16" s="32">
        <v>100.1868996013</v>
      </c>
      <c r="G16" s="17" t="s">
        <v>427</v>
      </c>
      <c r="H16" s="17" t="s">
        <v>406</v>
      </c>
      <c r="I16" s="20" t="s">
        <v>428</v>
      </c>
      <c r="J16" s="17" t="s">
        <v>412</v>
      </c>
      <c r="K16" s="32" t="s">
        <v>573</v>
      </c>
      <c r="L16" s="36" t="s">
        <v>6</v>
      </c>
      <c r="M16" s="36">
        <v>19.17946554792</v>
      </c>
      <c r="N16" s="36">
        <v>108.68363810488</v>
      </c>
      <c r="O16" s="36" t="s">
        <v>6</v>
      </c>
      <c r="P16" s="36" t="s">
        <v>6</v>
      </c>
      <c r="Q16" s="21">
        <v>94</v>
      </c>
      <c r="R16" s="21" t="s">
        <v>6</v>
      </c>
      <c r="S16" s="21">
        <v>3052</v>
      </c>
      <c r="T16" s="21" t="s">
        <v>6</v>
      </c>
      <c r="U16" s="21">
        <v>45</v>
      </c>
      <c r="V16" s="21" t="s">
        <v>6</v>
      </c>
      <c r="W16" s="21">
        <v>310</v>
      </c>
      <c r="X16" s="21" t="s">
        <v>6</v>
      </c>
      <c r="Y16" s="21" t="s">
        <v>6</v>
      </c>
      <c r="Z16" s="21" t="s">
        <v>6</v>
      </c>
      <c r="AA16" s="21" t="s">
        <v>6</v>
      </c>
      <c r="AB16" s="21" t="s">
        <v>6</v>
      </c>
      <c r="AC16" s="21" t="s">
        <v>6</v>
      </c>
      <c r="AD16" s="21" t="s">
        <v>6</v>
      </c>
      <c r="AE16" s="21" t="s">
        <v>6</v>
      </c>
      <c r="AF16" s="21" t="s">
        <v>6</v>
      </c>
      <c r="AG16" s="21" t="s">
        <v>6</v>
      </c>
      <c r="AH16" s="21">
        <v>138</v>
      </c>
      <c r="AI16" s="21" t="s">
        <v>6</v>
      </c>
      <c r="AJ16" s="21">
        <v>3362</v>
      </c>
      <c r="AK16" s="21" t="s">
        <v>6</v>
      </c>
      <c r="AL16" s="4"/>
      <c r="AM16" s="4"/>
      <c r="AN16" s="4"/>
      <c r="AO16" s="4"/>
      <c r="AP16" s="4"/>
      <c r="AQ16" s="4"/>
      <c r="AR16" s="4"/>
      <c r="AS16" s="4"/>
    </row>
    <row r="17" spans="1:45" x14ac:dyDescent="0.25">
      <c r="A17" s="17" t="s">
        <v>16</v>
      </c>
      <c r="B17" s="32" t="s">
        <v>6</v>
      </c>
      <c r="C17" s="32" t="s">
        <v>6</v>
      </c>
      <c r="D17" s="32">
        <v>20.496504159299999</v>
      </c>
      <c r="E17" s="32">
        <v>3.5857127396000004</v>
      </c>
      <c r="F17" s="32">
        <v>24.082216898900001</v>
      </c>
      <c r="G17" s="17" t="s">
        <v>429</v>
      </c>
      <c r="H17" s="17" t="s">
        <v>406</v>
      </c>
      <c r="I17" s="20" t="s">
        <v>430</v>
      </c>
      <c r="J17" s="17" t="s">
        <v>412</v>
      </c>
      <c r="K17" s="32" t="s">
        <v>574</v>
      </c>
      <c r="L17" s="36" t="s">
        <v>6</v>
      </c>
      <c r="M17" s="36" t="s">
        <v>6</v>
      </c>
      <c r="N17" s="36">
        <v>77.104890281899998</v>
      </c>
      <c r="O17" s="36" t="s">
        <v>6</v>
      </c>
      <c r="P17" s="36" t="s">
        <v>6</v>
      </c>
      <c r="Q17" s="21" t="s">
        <v>6</v>
      </c>
      <c r="R17" s="21" t="s">
        <v>6</v>
      </c>
      <c r="S17" s="21">
        <v>653</v>
      </c>
      <c r="T17" s="21">
        <v>22</v>
      </c>
      <c r="U17" s="21" t="s">
        <v>6</v>
      </c>
      <c r="V17" s="21" t="s">
        <v>6</v>
      </c>
      <c r="W17" s="21">
        <v>66</v>
      </c>
      <c r="X17" s="21" t="s">
        <v>6</v>
      </c>
      <c r="Y17" s="21" t="s">
        <v>6</v>
      </c>
      <c r="Z17" s="21" t="s">
        <v>6</v>
      </c>
      <c r="AA17" s="21" t="s">
        <v>6</v>
      </c>
      <c r="AB17" s="21" t="s">
        <v>6</v>
      </c>
      <c r="AC17" s="21" t="s">
        <v>6</v>
      </c>
      <c r="AD17" s="21" t="s">
        <v>6</v>
      </c>
      <c r="AE17" s="21" t="s">
        <v>6</v>
      </c>
      <c r="AF17" s="21" t="s">
        <v>6</v>
      </c>
      <c r="AG17" s="21" t="s">
        <v>6</v>
      </c>
      <c r="AH17" s="21" t="s">
        <v>6</v>
      </c>
      <c r="AI17" s="21" t="s">
        <v>6</v>
      </c>
      <c r="AJ17" s="21">
        <v>720</v>
      </c>
      <c r="AK17" s="21">
        <v>22</v>
      </c>
      <c r="AL17" s="4"/>
      <c r="AM17" s="4"/>
      <c r="AN17" s="4"/>
      <c r="AO17" s="4"/>
      <c r="AP17" s="4"/>
      <c r="AQ17" s="4"/>
      <c r="AR17" s="4"/>
      <c r="AS17" s="4"/>
    </row>
    <row r="18" spans="1:45" x14ac:dyDescent="0.25">
      <c r="A18" s="17" t="s">
        <v>17</v>
      </c>
      <c r="B18" s="32" t="s">
        <v>6</v>
      </c>
      <c r="C18" s="32" t="s">
        <v>6</v>
      </c>
      <c r="D18" s="32">
        <v>47.831767063400001</v>
      </c>
      <c r="E18" s="32" t="s">
        <v>6</v>
      </c>
      <c r="F18" s="32">
        <v>47.831767063400001</v>
      </c>
      <c r="G18" s="17" t="s">
        <v>431</v>
      </c>
      <c r="H18" s="17" t="s">
        <v>406</v>
      </c>
      <c r="I18" s="20" t="s">
        <v>407</v>
      </c>
      <c r="J18" s="17" t="s">
        <v>415</v>
      </c>
      <c r="K18" s="32" t="s">
        <v>574</v>
      </c>
      <c r="L18" s="36" t="s">
        <v>6</v>
      </c>
      <c r="M18" s="36" t="s">
        <v>6</v>
      </c>
      <c r="N18" s="36">
        <v>94.55052408184001</v>
      </c>
      <c r="O18" s="36">
        <v>23.637631020460002</v>
      </c>
      <c r="P18" s="36" t="s">
        <v>6</v>
      </c>
      <c r="Q18" s="21" t="s">
        <v>6</v>
      </c>
      <c r="R18" s="21" t="s">
        <v>6</v>
      </c>
      <c r="S18" s="21">
        <v>1524</v>
      </c>
      <c r="T18" s="21" t="s">
        <v>6</v>
      </c>
      <c r="U18" s="21" t="s">
        <v>6</v>
      </c>
      <c r="V18" s="21" t="s">
        <v>6</v>
      </c>
      <c r="W18" s="21">
        <v>155</v>
      </c>
      <c r="X18" s="21" t="s">
        <v>6</v>
      </c>
      <c r="Y18" s="21" t="s">
        <v>6</v>
      </c>
      <c r="Z18" s="21" t="s">
        <v>6</v>
      </c>
      <c r="AA18" s="21" t="s">
        <v>6</v>
      </c>
      <c r="AB18" s="21" t="s">
        <v>6</v>
      </c>
      <c r="AC18" s="21" t="s">
        <v>6</v>
      </c>
      <c r="AD18" s="21" t="s">
        <v>6</v>
      </c>
      <c r="AE18" s="21" t="s">
        <v>6</v>
      </c>
      <c r="AF18" s="21" t="s">
        <v>6</v>
      </c>
      <c r="AG18" s="21" t="s">
        <v>6</v>
      </c>
      <c r="AH18" s="21" t="s">
        <v>6</v>
      </c>
      <c r="AI18" s="21" t="s">
        <v>6</v>
      </c>
      <c r="AJ18" s="21">
        <v>1679</v>
      </c>
      <c r="AK18" s="21" t="s">
        <v>6</v>
      </c>
      <c r="AL18" s="4"/>
      <c r="AM18" s="4"/>
      <c r="AN18" s="4"/>
      <c r="AO18" s="4"/>
      <c r="AP18" s="4"/>
      <c r="AQ18" s="4"/>
      <c r="AR18" s="4"/>
      <c r="AS18" s="4"/>
    </row>
    <row r="19" spans="1:45" x14ac:dyDescent="0.25">
      <c r="A19" s="17" t="s">
        <v>18</v>
      </c>
      <c r="B19" s="32" t="s">
        <v>6</v>
      </c>
      <c r="C19" s="32">
        <v>37.547881110699997</v>
      </c>
      <c r="D19" s="32">
        <v>17.033198567900001</v>
      </c>
      <c r="E19" s="32" t="s">
        <v>6</v>
      </c>
      <c r="F19" s="32">
        <v>54.581079678599998</v>
      </c>
      <c r="G19" s="17" t="s">
        <v>431</v>
      </c>
      <c r="H19" s="17" t="s">
        <v>406</v>
      </c>
      <c r="I19" s="20" t="s">
        <v>432</v>
      </c>
      <c r="J19" s="17" t="s">
        <v>433</v>
      </c>
      <c r="K19" s="32" t="s">
        <v>574</v>
      </c>
      <c r="L19" s="36" t="s">
        <v>6</v>
      </c>
      <c r="M19" s="36" t="s">
        <v>6</v>
      </c>
      <c r="N19" s="36">
        <v>93.65709879648</v>
      </c>
      <c r="O19" s="36">
        <v>23.41427469912</v>
      </c>
      <c r="P19" s="36" t="s">
        <v>6</v>
      </c>
      <c r="Q19" s="21" t="s">
        <v>6</v>
      </c>
      <c r="R19" s="21">
        <v>3781</v>
      </c>
      <c r="S19" s="21">
        <v>543</v>
      </c>
      <c r="T19" s="21" t="s">
        <v>6</v>
      </c>
      <c r="U19" s="21" t="s">
        <v>6</v>
      </c>
      <c r="V19" s="21" t="s">
        <v>6</v>
      </c>
      <c r="W19" s="21">
        <v>55</v>
      </c>
      <c r="X19" s="21" t="s">
        <v>6</v>
      </c>
      <c r="Y19" s="21" t="s">
        <v>6</v>
      </c>
      <c r="Z19" s="21" t="s">
        <v>6</v>
      </c>
      <c r="AA19" s="21" t="s">
        <v>6</v>
      </c>
      <c r="AB19" s="21" t="s">
        <v>6</v>
      </c>
      <c r="AC19" s="21" t="s">
        <v>6</v>
      </c>
      <c r="AD19" s="21" t="s">
        <v>6</v>
      </c>
      <c r="AE19" s="21" t="s">
        <v>6</v>
      </c>
      <c r="AF19" s="21" t="s">
        <v>6</v>
      </c>
      <c r="AG19" s="21" t="s">
        <v>6</v>
      </c>
      <c r="AH19" s="21" t="s">
        <v>6</v>
      </c>
      <c r="AI19" s="21">
        <v>3781</v>
      </c>
      <c r="AJ19" s="21">
        <v>598</v>
      </c>
      <c r="AK19" s="21" t="s">
        <v>6</v>
      </c>
      <c r="AL19" s="4"/>
      <c r="AM19" s="4"/>
      <c r="AN19" s="4"/>
      <c r="AO19" s="4"/>
      <c r="AP19" s="4"/>
      <c r="AQ19" s="4"/>
      <c r="AR19" s="4"/>
      <c r="AS19" s="4"/>
    </row>
    <row r="20" spans="1:45" x14ac:dyDescent="0.25">
      <c r="A20" s="17" t="s">
        <v>19</v>
      </c>
      <c r="B20" s="32" t="s">
        <v>6</v>
      </c>
      <c r="C20" s="32" t="s">
        <v>6</v>
      </c>
      <c r="D20" s="32">
        <v>11.2068167908</v>
      </c>
      <c r="E20" s="32" t="s">
        <v>6</v>
      </c>
      <c r="F20" s="32">
        <v>11.2068167908</v>
      </c>
      <c r="G20" s="17" t="s">
        <v>434</v>
      </c>
      <c r="H20" s="17" t="s">
        <v>406</v>
      </c>
      <c r="I20" s="20" t="s">
        <v>435</v>
      </c>
      <c r="J20" s="17" t="s">
        <v>415</v>
      </c>
      <c r="K20" s="32" t="s">
        <v>574</v>
      </c>
      <c r="L20" s="36" t="s">
        <v>6</v>
      </c>
      <c r="M20" s="36" t="s">
        <v>6</v>
      </c>
      <c r="N20" s="36">
        <v>75.86834889328</v>
      </c>
      <c r="O20" s="36">
        <v>18.96708722332</v>
      </c>
      <c r="P20" s="36" t="s">
        <v>6</v>
      </c>
      <c r="Q20" s="21" t="s">
        <v>6</v>
      </c>
      <c r="R20" s="21" t="s">
        <v>6</v>
      </c>
      <c r="S20" s="21">
        <v>357</v>
      </c>
      <c r="T20" s="21" t="s">
        <v>6</v>
      </c>
      <c r="U20" s="21" t="s">
        <v>6</v>
      </c>
      <c r="V20" s="21" t="s">
        <v>6</v>
      </c>
      <c r="W20" s="21">
        <v>36</v>
      </c>
      <c r="X20" s="21" t="s">
        <v>6</v>
      </c>
      <c r="Y20" s="21" t="s">
        <v>6</v>
      </c>
      <c r="Z20" s="21" t="s">
        <v>6</v>
      </c>
      <c r="AA20" s="21" t="s">
        <v>6</v>
      </c>
      <c r="AB20" s="21" t="s">
        <v>6</v>
      </c>
      <c r="AC20" s="21" t="s">
        <v>6</v>
      </c>
      <c r="AD20" s="21" t="s">
        <v>6</v>
      </c>
      <c r="AE20" s="21" t="s">
        <v>6</v>
      </c>
      <c r="AF20" s="21" t="s">
        <v>6</v>
      </c>
      <c r="AG20" s="21" t="s">
        <v>6</v>
      </c>
      <c r="AH20" s="21" t="s">
        <v>6</v>
      </c>
      <c r="AI20" s="21" t="s">
        <v>6</v>
      </c>
      <c r="AJ20" s="21">
        <v>393</v>
      </c>
      <c r="AK20" s="21" t="s">
        <v>6</v>
      </c>
      <c r="AL20" s="4"/>
      <c r="AM20" s="4"/>
      <c r="AN20" s="4"/>
      <c r="AO20" s="4"/>
      <c r="AP20" s="4"/>
      <c r="AQ20" s="4"/>
      <c r="AR20" s="4"/>
      <c r="AS20" s="4"/>
    </row>
    <row r="21" spans="1:45" x14ac:dyDescent="0.25">
      <c r="A21" s="17" t="s">
        <v>20</v>
      </c>
      <c r="B21" s="32" t="s">
        <v>6</v>
      </c>
      <c r="C21" s="32">
        <v>2.7663987676000001</v>
      </c>
      <c r="D21" s="32">
        <v>51.902744576799996</v>
      </c>
      <c r="E21" s="32" t="s">
        <v>6</v>
      </c>
      <c r="F21" s="32">
        <v>54.669143344399998</v>
      </c>
      <c r="G21" s="17" t="s">
        <v>436</v>
      </c>
      <c r="H21" s="17" t="s">
        <v>406</v>
      </c>
      <c r="I21" s="20" t="s">
        <v>437</v>
      </c>
      <c r="J21" s="17" t="s">
        <v>415</v>
      </c>
      <c r="K21" s="32" t="s">
        <v>572</v>
      </c>
      <c r="L21" s="36" t="s">
        <v>6</v>
      </c>
      <c r="M21" s="36" t="s">
        <v>6</v>
      </c>
      <c r="N21" s="36">
        <v>99.245405008719999</v>
      </c>
      <c r="O21" s="36">
        <v>24.81135125218</v>
      </c>
      <c r="P21" s="36" t="s">
        <v>6</v>
      </c>
      <c r="Q21" s="21" t="s">
        <v>6</v>
      </c>
      <c r="R21" s="21">
        <v>225</v>
      </c>
      <c r="S21" s="21">
        <v>1654</v>
      </c>
      <c r="T21" s="21" t="s">
        <v>6</v>
      </c>
      <c r="U21" s="21" t="s">
        <v>6</v>
      </c>
      <c r="V21" s="21">
        <v>75</v>
      </c>
      <c r="W21" s="21">
        <v>168</v>
      </c>
      <c r="X21" s="21" t="s">
        <v>6</v>
      </c>
      <c r="Y21" s="21" t="s">
        <v>6</v>
      </c>
      <c r="Z21" s="21" t="s">
        <v>6</v>
      </c>
      <c r="AA21" s="21" t="s">
        <v>6</v>
      </c>
      <c r="AB21" s="21" t="s">
        <v>6</v>
      </c>
      <c r="AC21" s="21" t="s">
        <v>6</v>
      </c>
      <c r="AD21" s="21" t="s">
        <v>6</v>
      </c>
      <c r="AE21" s="21" t="s">
        <v>6</v>
      </c>
      <c r="AF21" s="21" t="s">
        <v>6</v>
      </c>
      <c r="AG21" s="21" t="s">
        <v>6</v>
      </c>
      <c r="AH21" s="21" t="s">
        <v>6</v>
      </c>
      <c r="AI21" s="21">
        <v>300</v>
      </c>
      <c r="AJ21" s="21">
        <v>1822</v>
      </c>
      <c r="AK21" s="21" t="s">
        <v>6</v>
      </c>
      <c r="AL21" s="4"/>
      <c r="AM21" s="4"/>
      <c r="AN21" s="4"/>
      <c r="AO21" s="4"/>
      <c r="AP21" s="4"/>
      <c r="AQ21" s="4"/>
      <c r="AR21" s="4"/>
      <c r="AS21" s="4"/>
    </row>
    <row r="22" spans="1:45" x14ac:dyDescent="0.25">
      <c r="A22" s="17" t="s">
        <v>21</v>
      </c>
      <c r="B22" s="32" t="s">
        <v>6</v>
      </c>
      <c r="C22" s="32">
        <v>9.8428634688999992</v>
      </c>
      <c r="D22" s="32">
        <v>30.8958180588</v>
      </c>
      <c r="E22" s="32" t="s">
        <v>6</v>
      </c>
      <c r="F22" s="32">
        <v>40.738681527699995</v>
      </c>
      <c r="G22" s="17" t="s">
        <v>438</v>
      </c>
      <c r="H22" s="17" t="s">
        <v>406</v>
      </c>
      <c r="I22" s="20">
        <v>0.6</v>
      </c>
      <c r="J22" s="17" t="s">
        <v>439</v>
      </c>
      <c r="K22" s="32" t="s">
        <v>572</v>
      </c>
      <c r="L22" s="36" t="s">
        <v>6</v>
      </c>
      <c r="M22" s="36" t="s">
        <v>6</v>
      </c>
      <c r="N22" s="36">
        <v>56.668689978899998</v>
      </c>
      <c r="O22" s="36">
        <v>37.779126652600006</v>
      </c>
      <c r="P22" s="36" t="s">
        <v>6</v>
      </c>
      <c r="Q22" s="21" t="s">
        <v>6</v>
      </c>
      <c r="R22" s="21">
        <v>570</v>
      </c>
      <c r="S22" s="21">
        <v>985</v>
      </c>
      <c r="T22" s="21" t="s">
        <v>6</v>
      </c>
      <c r="U22" s="21" t="s">
        <v>6</v>
      </c>
      <c r="V22" s="21">
        <v>281</v>
      </c>
      <c r="W22" s="21">
        <v>100</v>
      </c>
      <c r="X22" s="21" t="s">
        <v>6</v>
      </c>
      <c r="Y22" s="21" t="s">
        <v>6</v>
      </c>
      <c r="Z22" s="21" t="s">
        <v>6</v>
      </c>
      <c r="AA22" s="21" t="s">
        <v>6</v>
      </c>
      <c r="AB22" s="21" t="s">
        <v>6</v>
      </c>
      <c r="AC22" s="21" t="s">
        <v>6</v>
      </c>
      <c r="AD22" s="21" t="s">
        <v>6</v>
      </c>
      <c r="AE22" s="21" t="s">
        <v>6</v>
      </c>
      <c r="AF22" s="21" t="s">
        <v>6</v>
      </c>
      <c r="AG22" s="21" t="s">
        <v>6</v>
      </c>
      <c r="AH22" s="21" t="s">
        <v>6</v>
      </c>
      <c r="AI22" s="21">
        <v>850</v>
      </c>
      <c r="AJ22" s="21">
        <v>1085</v>
      </c>
      <c r="AK22" s="21" t="s">
        <v>6</v>
      </c>
      <c r="AL22" s="4"/>
      <c r="AM22" s="4"/>
      <c r="AN22" s="4"/>
      <c r="AO22" s="4"/>
      <c r="AP22" s="4"/>
      <c r="AQ22" s="4"/>
      <c r="AR22" s="4"/>
      <c r="AS22" s="4"/>
    </row>
    <row r="23" spans="1:45" x14ac:dyDescent="0.25">
      <c r="A23" s="17" t="s">
        <v>22</v>
      </c>
      <c r="B23" s="32" t="s">
        <v>6</v>
      </c>
      <c r="C23" s="32">
        <v>9.6373572182</v>
      </c>
      <c r="D23" s="32">
        <v>44.121745286600003</v>
      </c>
      <c r="E23" s="32" t="s">
        <v>6</v>
      </c>
      <c r="F23" s="32">
        <v>53.759102504800005</v>
      </c>
      <c r="G23" s="17" t="s">
        <v>440</v>
      </c>
      <c r="H23" s="17" t="s">
        <v>406</v>
      </c>
      <c r="I23" s="20" t="s">
        <v>411</v>
      </c>
      <c r="J23" s="17" t="s">
        <v>441</v>
      </c>
      <c r="K23" s="32">
        <v>0.8</v>
      </c>
      <c r="L23" s="36" t="s">
        <v>6</v>
      </c>
      <c r="M23" s="36" t="s">
        <v>6</v>
      </c>
      <c r="N23" s="36">
        <v>50.991307349010007</v>
      </c>
      <c r="O23" s="36">
        <v>21.853417435290002</v>
      </c>
      <c r="P23" s="36" t="s">
        <v>6</v>
      </c>
      <c r="Q23" s="21" t="s">
        <v>6</v>
      </c>
      <c r="R23" s="21">
        <v>545</v>
      </c>
      <c r="S23" s="21">
        <v>2824</v>
      </c>
      <c r="T23" s="21" t="s">
        <v>6</v>
      </c>
      <c r="U23" s="21" t="s">
        <v>6</v>
      </c>
      <c r="V23" s="21">
        <v>2588</v>
      </c>
      <c r="W23" s="21">
        <v>670</v>
      </c>
      <c r="X23" s="21" t="s">
        <v>6</v>
      </c>
      <c r="Y23" s="21" t="s">
        <v>6</v>
      </c>
      <c r="Z23" s="21" t="s">
        <v>6</v>
      </c>
      <c r="AA23" s="21">
        <v>146</v>
      </c>
      <c r="AB23" s="21" t="s">
        <v>6</v>
      </c>
      <c r="AC23" s="21" t="s">
        <v>6</v>
      </c>
      <c r="AD23" s="21" t="s">
        <v>6</v>
      </c>
      <c r="AE23" s="21" t="s">
        <v>6</v>
      </c>
      <c r="AF23" s="21" t="s">
        <v>6</v>
      </c>
      <c r="AG23" s="21" t="s">
        <v>6</v>
      </c>
      <c r="AH23" s="21" t="s">
        <v>6</v>
      </c>
      <c r="AI23" s="21">
        <v>3279</v>
      </c>
      <c r="AJ23" s="21">
        <v>3494</v>
      </c>
      <c r="AK23" s="21" t="s">
        <v>6</v>
      </c>
      <c r="AL23" s="4"/>
      <c r="AM23" s="4"/>
      <c r="AN23" s="4"/>
      <c r="AO23" s="4"/>
      <c r="AP23" s="4"/>
      <c r="AQ23" s="4"/>
      <c r="AR23" s="4"/>
      <c r="AS23" s="4"/>
    </row>
    <row r="24" spans="1:45" x14ac:dyDescent="0.25">
      <c r="A24" s="17" t="s">
        <v>266</v>
      </c>
      <c r="B24" s="32" t="s">
        <v>6</v>
      </c>
      <c r="C24" s="32" t="s">
        <v>6</v>
      </c>
      <c r="D24" s="32" t="s">
        <v>6</v>
      </c>
      <c r="E24" s="32" t="s">
        <v>6</v>
      </c>
      <c r="F24" s="32" t="s">
        <v>6</v>
      </c>
      <c r="G24" s="17" t="s">
        <v>442</v>
      </c>
      <c r="H24" s="17" t="s">
        <v>406</v>
      </c>
      <c r="I24" s="20" t="s">
        <v>443</v>
      </c>
      <c r="J24" s="17" t="s">
        <v>444</v>
      </c>
      <c r="K24" s="32">
        <v>0.8</v>
      </c>
      <c r="L24" s="36" t="s">
        <v>6</v>
      </c>
      <c r="M24" s="36" t="s">
        <v>6</v>
      </c>
      <c r="N24" s="36">
        <v>42.068743444349998</v>
      </c>
      <c r="O24" s="36">
        <v>18.029461476150001</v>
      </c>
      <c r="P24" s="36" t="s">
        <v>6</v>
      </c>
      <c r="Q24" s="21" t="s">
        <v>6</v>
      </c>
      <c r="R24" s="21" t="s">
        <v>6</v>
      </c>
      <c r="S24" s="21" t="s">
        <v>6</v>
      </c>
      <c r="T24" s="21" t="s">
        <v>6</v>
      </c>
      <c r="U24" s="21" t="s">
        <v>6</v>
      </c>
      <c r="V24" s="21" t="s">
        <v>6</v>
      </c>
      <c r="W24" s="21" t="s">
        <v>6</v>
      </c>
      <c r="X24" s="21" t="s">
        <v>6</v>
      </c>
      <c r="Y24" s="21" t="s">
        <v>6</v>
      </c>
      <c r="Z24" s="21" t="s">
        <v>6</v>
      </c>
      <c r="AA24" s="21" t="s">
        <v>6</v>
      </c>
      <c r="AB24" s="21" t="s">
        <v>6</v>
      </c>
      <c r="AC24" s="21" t="s">
        <v>6</v>
      </c>
      <c r="AD24" s="21" t="s">
        <v>6</v>
      </c>
      <c r="AE24" s="21" t="s">
        <v>6</v>
      </c>
      <c r="AF24" s="21" t="s">
        <v>6</v>
      </c>
      <c r="AG24" s="21" t="s">
        <v>6</v>
      </c>
      <c r="AH24" s="21" t="s">
        <v>6</v>
      </c>
      <c r="AI24" s="21" t="s">
        <v>6</v>
      </c>
      <c r="AJ24" s="21" t="s">
        <v>6</v>
      </c>
      <c r="AK24" s="21" t="s">
        <v>6</v>
      </c>
      <c r="AL24" s="4"/>
      <c r="AM24" s="4"/>
      <c r="AN24" s="4"/>
      <c r="AO24" s="4"/>
      <c r="AP24" s="4"/>
      <c r="AQ24" s="4"/>
      <c r="AR24" s="4"/>
      <c r="AS24" s="4"/>
    </row>
    <row r="25" spans="1:45" x14ac:dyDescent="0.25">
      <c r="A25" s="17" t="s">
        <v>267</v>
      </c>
      <c r="B25" s="32" t="s">
        <v>6</v>
      </c>
      <c r="C25" s="32" t="s">
        <v>6</v>
      </c>
      <c r="D25" s="32" t="s">
        <v>6</v>
      </c>
      <c r="E25" s="32">
        <v>47.668093525899998</v>
      </c>
      <c r="F25" s="32">
        <v>47.668093525899998</v>
      </c>
      <c r="G25" s="17" t="s">
        <v>445</v>
      </c>
      <c r="H25" s="17" t="s">
        <v>406</v>
      </c>
      <c r="I25" s="20" t="s">
        <v>446</v>
      </c>
      <c r="J25" s="17" t="s">
        <v>415</v>
      </c>
      <c r="K25" s="32" t="s">
        <v>575</v>
      </c>
      <c r="L25" s="36" t="s">
        <v>6</v>
      </c>
      <c r="M25" s="36" t="s">
        <v>6</v>
      </c>
      <c r="N25" s="36">
        <v>38.134474820720001</v>
      </c>
      <c r="O25" s="36">
        <v>9.5336187051800003</v>
      </c>
      <c r="P25" s="36" t="s">
        <v>6</v>
      </c>
      <c r="Q25" s="21" t="s">
        <v>6</v>
      </c>
      <c r="R25" s="21" t="s">
        <v>6</v>
      </c>
      <c r="S25" s="21" t="s">
        <v>6</v>
      </c>
      <c r="T25" s="21">
        <v>290</v>
      </c>
      <c r="U25" s="21" t="s">
        <v>6</v>
      </c>
      <c r="V25" s="21" t="s">
        <v>6</v>
      </c>
      <c r="W25" s="21" t="s">
        <v>6</v>
      </c>
      <c r="X25" s="21" t="s">
        <v>6</v>
      </c>
      <c r="Y25" s="21" t="s">
        <v>6</v>
      </c>
      <c r="Z25" s="21" t="s">
        <v>6</v>
      </c>
      <c r="AA25" s="21" t="s">
        <v>6</v>
      </c>
      <c r="AB25" s="21" t="s">
        <v>6</v>
      </c>
      <c r="AC25" s="21" t="s">
        <v>6</v>
      </c>
      <c r="AD25" s="21" t="s">
        <v>6</v>
      </c>
      <c r="AE25" s="21" t="s">
        <v>6</v>
      </c>
      <c r="AF25" s="21" t="s">
        <v>6</v>
      </c>
      <c r="AG25" s="21" t="s">
        <v>6</v>
      </c>
      <c r="AH25" s="21" t="s">
        <v>6</v>
      </c>
      <c r="AI25" s="21" t="s">
        <v>6</v>
      </c>
      <c r="AJ25" s="21" t="s">
        <v>6</v>
      </c>
      <c r="AK25" s="21">
        <v>290</v>
      </c>
      <c r="AL25" s="4"/>
      <c r="AM25" s="4"/>
      <c r="AN25" s="4"/>
      <c r="AO25" s="4"/>
      <c r="AP25" s="4"/>
      <c r="AQ25" s="4"/>
      <c r="AR25" s="4"/>
      <c r="AS25" s="4"/>
    </row>
    <row r="26" spans="1:45" x14ac:dyDescent="0.25">
      <c r="A26" s="17" t="s">
        <v>268</v>
      </c>
      <c r="B26" s="32" t="s">
        <v>6</v>
      </c>
      <c r="C26" s="32" t="s">
        <v>6</v>
      </c>
      <c r="D26" s="32" t="s">
        <v>6</v>
      </c>
      <c r="E26" s="32" t="s">
        <v>6</v>
      </c>
      <c r="F26" s="32" t="s">
        <v>6</v>
      </c>
      <c r="G26" s="17" t="s">
        <v>442</v>
      </c>
      <c r="H26" s="17" t="s">
        <v>406</v>
      </c>
      <c r="I26" s="20" t="s">
        <v>447</v>
      </c>
      <c r="J26" s="17" t="s">
        <v>415</v>
      </c>
      <c r="K26" s="32" t="s">
        <v>574</v>
      </c>
      <c r="L26" s="36" t="s">
        <v>6</v>
      </c>
      <c r="M26" s="36" t="s">
        <v>6</v>
      </c>
      <c r="N26" s="36">
        <v>47.889308192240001</v>
      </c>
      <c r="O26" s="36">
        <v>11.97232704806</v>
      </c>
      <c r="P26" s="36" t="s">
        <v>6</v>
      </c>
      <c r="Q26" s="21" t="s">
        <v>6</v>
      </c>
      <c r="R26" s="21" t="s">
        <v>6</v>
      </c>
      <c r="S26" s="21" t="s">
        <v>6</v>
      </c>
      <c r="T26" s="21" t="s">
        <v>6</v>
      </c>
      <c r="U26" s="21" t="s">
        <v>6</v>
      </c>
      <c r="V26" s="21" t="s">
        <v>6</v>
      </c>
      <c r="W26" s="21" t="s">
        <v>6</v>
      </c>
      <c r="X26" s="21" t="s">
        <v>6</v>
      </c>
      <c r="Y26" s="21" t="s">
        <v>6</v>
      </c>
      <c r="Z26" s="21" t="s">
        <v>6</v>
      </c>
      <c r="AA26" s="21" t="s">
        <v>6</v>
      </c>
      <c r="AB26" s="21" t="s">
        <v>6</v>
      </c>
      <c r="AC26" s="21" t="s">
        <v>6</v>
      </c>
      <c r="AD26" s="21" t="s">
        <v>6</v>
      </c>
      <c r="AE26" s="21" t="s">
        <v>6</v>
      </c>
      <c r="AF26" s="21" t="s">
        <v>6</v>
      </c>
      <c r="AG26" s="21" t="s">
        <v>6</v>
      </c>
      <c r="AH26" s="21" t="s">
        <v>6</v>
      </c>
      <c r="AI26" s="21" t="s">
        <v>6</v>
      </c>
      <c r="AJ26" s="21" t="s">
        <v>6</v>
      </c>
      <c r="AK26" s="21" t="s">
        <v>6</v>
      </c>
      <c r="AL26" s="4"/>
      <c r="AM26" s="4"/>
      <c r="AN26" s="4"/>
      <c r="AO26" s="4"/>
      <c r="AP26" s="4"/>
      <c r="AQ26" s="4"/>
      <c r="AR26" s="4"/>
      <c r="AS26" s="4"/>
    </row>
    <row r="27" spans="1:45" x14ac:dyDescent="0.25">
      <c r="A27" s="17" t="s">
        <v>269</v>
      </c>
      <c r="B27" s="32" t="s">
        <v>6</v>
      </c>
      <c r="C27" s="32" t="s">
        <v>6</v>
      </c>
      <c r="D27" s="32" t="s">
        <v>6</v>
      </c>
      <c r="E27" s="32" t="s">
        <v>6</v>
      </c>
      <c r="F27" s="32" t="s">
        <v>6</v>
      </c>
      <c r="G27" s="17" t="s">
        <v>448</v>
      </c>
      <c r="H27" s="17" t="s">
        <v>406</v>
      </c>
      <c r="I27" s="20" t="s">
        <v>430</v>
      </c>
      <c r="J27" s="17" t="s">
        <v>412</v>
      </c>
      <c r="K27" s="32" t="s">
        <v>576</v>
      </c>
      <c r="L27" s="36" t="s">
        <v>6</v>
      </c>
      <c r="M27" s="36">
        <v>6.9389288419949997</v>
      </c>
      <c r="N27" s="36">
        <v>30.068691648645</v>
      </c>
      <c r="O27" s="36">
        <v>9.2519051226600002</v>
      </c>
      <c r="P27" s="36" t="s">
        <v>6</v>
      </c>
      <c r="Q27" s="21" t="s">
        <v>6</v>
      </c>
      <c r="R27" s="21" t="s">
        <v>6</v>
      </c>
      <c r="S27" s="21" t="s">
        <v>6</v>
      </c>
      <c r="T27" s="21" t="s">
        <v>6</v>
      </c>
      <c r="U27" s="21" t="s">
        <v>6</v>
      </c>
      <c r="V27" s="21" t="s">
        <v>6</v>
      </c>
      <c r="W27" s="21" t="s">
        <v>6</v>
      </c>
      <c r="X27" s="21" t="s">
        <v>6</v>
      </c>
      <c r="Y27" s="21" t="s">
        <v>6</v>
      </c>
      <c r="Z27" s="21" t="s">
        <v>6</v>
      </c>
      <c r="AA27" s="21" t="s">
        <v>6</v>
      </c>
      <c r="AB27" s="21" t="s">
        <v>6</v>
      </c>
      <c r="AC27" s="21" t="s">
        <v>6</v>
      </c>
      <c r="AD27" s="21" t="s">
        <v>6</v>
      </c>
      <c r="AE27" s="21" t="s">
        <v>6</v>
      </c>
      <c r="AF27" s="21" t="s">
        <v>6</v>
      </c>
      <c r="AG27" s="21" t="s">
        <v>6</v>
      </c>
      <c r="AH27" s="21" t="s">
        <v>6</v>
      </c>
      <c r="AI27" s="21" t="s">
        <v>6</v>
      </c>
      <c r="AJ27" s="21" t="s">
        <v>6</v>
      </c>
      <c r="AK27" s="21" t="s">
        <v>6</v>
      </c>
      <c r="AL27" s="4"/>
      <c r="AM27" s="4"/>
      <c r="AN27" s="4"/>
      <c r="AO27" s="4"/>
      <c r="AP27" s="4"/>
      <c r="AQ27" s="4"/>
      <c r="AR27" s="4"/>
      <c r="AS27" s="4"/>
    </row>
    <row r="28" spans="1:45" x14ac:dyDescent="0.25">
      <c r="A28" s="17" t="s">
        <v>270</v>
      </c>
      <c r="B28" s="32">
        <v>34.612084899999999</v>
      </c>
      <c r="C28" s="32" t="s">
        <v>6</v>
      </c>
      <c r="D28" s="32" t="s">
        <v>6</v>
      </c>
      <c r="E28" s="32" t="s">
        <v>6</v>
      </c>
      <c r="F28" s="32">
        <v>34.612084899999999</v>
      </c>
      <c r="G28" s="17" t="s">
        <v>449</v>
      </c>
      <c r="H28" s="17" t="s">
        <v>450</v>
      </c>
      <c r="I28" s="20" t="s">
        <v>451</v>
      </c>
      <c r="J28" s="17" t="s">
        <v>415</v>
      </c>
      <c r="K28" s="32" t="s">
        <v>577</v>
      </c>
      <c r="L28" s="36" t="s">
        <v>6</v>
      </c>
      <c r="M28" s="36">
        <v>15.913556582150001</v>
      </c>
      <c r="N28" s="36">
        <v>41.375247113590007</v>
      </c>
      <c r="O28" s="36">
        <v>6.3654226328600005</v>
      </c>
      <c r="P28" s="36" t="s">
        <v>6</v>
      </c>
      <c r="Q28" s="21">
        <v>452</v>
      </c>
      <c r="R28" s="21" t="s">
        <v>6</v>
      </c>
      <c r="S28" s="21" t="s">
        <v>6</v>
      </c>
      <c r="T28" s="21" t="s">
        <v>6</v>
      </c>
      <c r="U28" s="21">
        <v>301</v>
      </c>
      <c r="V28" s="21" t="s">
        <v>6</v>
      </c>
      <c r="W28" s="21" t="s">
        <v>6</v>
      </c>
      <c r="X28" s="21" t="s">
        <v>6</v>
      </c>
      <c r="Y28" s="21" t="s">
        <v>6</v>
      </c>
      <c r="Z28" s="21" t="s">
        <v>6</v>
      </c>
      <c r="AA28" s="21" t="s">
        <v>6</v>
      </c>
      <c r="AB28" s="21" t="s">
        <v>6</v>
      </c>
      <c r="AC28" s="21" t="s">
        <v>6</v>
      </c>
      <c r="AD28" s="21" t="s">
        <v>6</v>
      </c>
      <c r="AE28" s="21" t="s">
        <v>6</v>
      </c>
      <c r="AF28" s="21" t="s">
        <v>6</v>
      </c>
      <c r="AG28" s="21" t="s">
        <v>6</v>
      </c>
      <c r="AH28" s="21">
        <v>753</v>
      </c>
      <c r="AI28" s="21" t="s">
        <v>6</v>
      </c>
      <c r="AJ28" s="21" t="s">
        <v>6</v>
      </c>
      <c r="AK28" s="21" t="s">
        <v>6</v>
      </c>
      <c r="AL28" s="4"/>
      <c r="AM28" s="4"/>
      <c r="AN28" s="4"/>
      <c r="AO28" s="4"/>
      <c r="AP28" s="4"/>
      <c r="AQ28" s="4"/>
      <c r="AR28" s="4"/>
      <c r="AS28" s="4"/>
    </row>
    <row r="29" spans="1:45" x14ac:dyDescent="0.25">
      <c r="A29" s="17" t="s">
        <v>271</v>
      </c>
      <c r="B29" s="32">
        <v>9.9034598343000013</v>
      </c>
      <c r="C29" s="32">
        <v>15.924402721</v>
      </c>
      <c r="D29" s="32">
        <v>6.3885095177000002</v>
      </c>
      <c r="E29" s="32" t="s">
        <v>6</v>
      </c>
      <c r="F29" s="32">
        <v>32.216372073000002</v>
      </c>
      <c r="G29" s="17" t="s">
        <v>449</v>
      </c>
      <c r="H29" s="17" t="s">
        <v>450</v>
      </c>
      <c r="I29" s="20" t="s">
        <v>443</v>
      </c>
      <c r="J29" s="17" t="s">
        <v>412</v>
      </c>
      <c r="K29" s="32" t="s">
        <v>577</v>
      </c>
      <c r="L29" s="36" t="s">
        <v>6</v>
      </c>
      <c r="M29" s="36">
        <v>3.6316011207950001</v>
      </c>
      <c r="N29" s="36">
        <v>61.737219053514998</v>
      </c>
      <c r="O29" s="36">
        <v>7.2632022415900002</v>
      </c>
      <c r="P29" s="36" t="s">
        <v>6</v>
      </c>
      <c r="Q29" s="21">
        <v>129</v>
      </c>
      <c r="R29" s="21">
        <v>306</v>
      </c>
      <c r="S29" s="21">
        <v>212</v>
      </c>
      <c r="T29" s="21" t="s">
        <v>6</v>
      </c>
      <c r="U29" s="21">
        <v>86</v>
      </c>
      <c r="V29" s="21">
        <v>4779</v>
      </c>
      <c r="W29" s="21">
        <v>21</v>
      </c>
      <c r="X29" s="21" t="s">
        <v>6</v>
      </c>
      <c r="Y29" s="21" t="s">
        <v>6</v>
      </c>
      <c r="Z29" s="21" t="s">
        <v>6</v>
      </c>
      <c r="AA29" s="21">
        <v>3210</v>
      </c>
      <c r="AB29" s="21" t="s">
        <v>6</v>
      </c>
      <c r="AC29" s="21" t="s">
        <v>6</v>
      </c>
      <c r="AD29" s="21" t="s">
        <v>6</v>
      </c>
      <c r="AE29" s="21" t="s">
        <v>6</v>
      </c>
      <c r="AF29" s="21" t="s">
        <v>6</v>
      </c>
      <c r="AG29" s="21" t="s">
        <v>6</v>
      </c>
      <c r="AH29" s="21">
        <v>215</v>
      </c>
      <c r="AI29" s="21">
        <v>8294</v>
      </c>
      <c r="AJ29" s="21">
        <v>232</v>
      </c>
      <c r="AK29" s="21" t="s">
        <v>6</v>
      </c>
      <c r="AL29" s="4"/>
      <c r="AM29" s="4"/>
      <c r="AN29" s="4"/>
      <c r="AO29" s="4"/>
      <c r="AP29" s="4"/>
      <c r="AQ29" s="4"/>
      <c r="AR29" s="4"/>
      <c r="AS29" s="4"/>
    </row>
    <row r="30" spans="1:45" x14ac:dyDescent="0.25">
      <c r="A30" s="17" t="s">
        <v>272</v>
      </c>
      <c r="B30" s="32" t="s">
        <v>6</v>
      </c>
      <c r="C30" s="32" t="s">
        <v>6</v>
      </c>
      <c r="D30" s="32">
        <v>44.812129823299998</v>
      </c>
      <c r="E30" s="32" t="s">
        <v>6</v>
      </c>
      <c r="F30" s="32">
        <v>44.812129823299998</v>
      </c>
      <c r="G30" s="17" t="s">
        <v>452</v>
      </c>
      <c r="H30" s="17" t="s">
        <v>450</v>
      </c>
      <c r="I30" s="20" t="s">
        <v>453</v>
      </c>
      <c r="J30" s="17" t="s">
        <v>412</v>
      </c>
      <c r="K30" s="32" t="s">
        <v>577</v>
      </c>
      <c r="L30" s="36" t="s">
        <v>6</v>
      </c>
      <c r="M30" s="36">
        <v>6.7218194734949996</v>
      </c>
      <c r="N30" s="36">
        <v>38.090310349804994</v>
      </c>
      <c r="O30" s="36" t="s">
        <v>6</v>
      </c>
      <c r="P30" s="36" t="s">
        <v>6</v>
      </c>
      <c r="Q30" s="21" t="s">
        <v>6</v>
      </c>
      <c r="R30" s="21" t="s">
        <v>6</v>
      </c>
      <c r="S30" s="21">
        <v>1427</v>
      </c>
      <c r="T30" s="21" t="s">
        <v>6</v>
      </c>
      <c r="U30" s="21" t="s">
        <v>6</v>
      </c>
      <c r="V30" s="21" t="s">
        <v>6</v>
      </c>
      <c r="W30" s="21">
        <v>555</v>
      </c>
      <c r="X30" s="21" t="s">
        <v>6</v>
      </c>
      <c r="Y30" s="21" t="s">
        <v>6</v>
      </c>
      <c r="Z30" s="21" t="s">
        <v>6</v>
      </c>
      <c r="AA30" s="21" t="s">
        <v>6</v>
      </c>
      <c r="AB30" s="21" t="s">
        <v>6</v>
      </c>
      <c r="AC30" s="21" t="s">
        <v>6</v>
      </c>
      <c r="AD30" s="21" t="s">
        <v>6</v>
      </c>
      <c r="AE30" s="21" t="s">
        <v>6</v>
      </c>
      <c r="AF30" s="21" t="s">
        <v>6</v>
      </c>
      <c r="AG30" s="21" t="s">
        <v>6</v>
      </c>
      <c r="AH30" s="21" t="s">
        <v>6</v>
      </c>
      <c r="AI30" s="21" t="s">
        <v>6</v>
      </c>
      <c r="AJ30" s="21">
        <v>1982</v>
      </c>
      <c r="AK30" s="21" t="s">
        <v>6</v>
      </c>
      <c r="AL30" s="4"/>
      <c r="AM30" s="4"/>
      <c r="AN30" s="4"/>
      <c r="AO30" s="4"/>
      <c r="AP30" s="4"/>
      <c r="AQ30" s="4"/>
      <c r="AR30" s="4"/>
      <c r="AS30" s="4"/>
    </row>
    <row r="31" spans="1:45" x14ac:dyDescent="0.25">
      <c r="A31" s="17" t="s">
        <v>273</v>
      </c>
      <c r="B31" s="32" t="s">
        <v>6</v>
      </c>
      <c r="C31" s="32" t="s">
        <v>6</v>
      </c>
      <c r="D31" s="32">
        <v>107.99471041699999</v>
      </c>
      <c r="E31" s="32" t="s">
        <v>6</v>
      </c>
      <c r="F31" s="32">
        <v>107.99471041699999</v>
      </c>
      <c r="G31" s="17" t="s">
        <v>427</v>
      </c>
      <c r="H31" s="17" t="s">
        <v>454</v>
      </c>
      <c r="I31" s="20" t="s">
        <v>455</v>
      </c>
      <c r="J31" s="17" t="s">
        <v>415</v>
      </c>
      <c r="K31" s="32" t="s">
        <v>578</v>
      </c>
      <c r="L31" s="36" t="s">
        <v>6</v>
      </c>
      <c r="M31" s="36">
        <v>53.997355208499997</v>
      </c>
      <c r="N31" s="36">
        <v>53.997355208499997</v>
      </c>
      <c r="O31" s="36" t="s">
        <v>6</v>
      </c>
      <c r="P31" s="36" t="s">
        <v>6</v>
      </c>
      <c r="Q31" s="21" t="s">
        <v>6</v>
      </c>
      <c r="R31" s="21" t="s">
        <v>6</v>
      </c>
      <c r="S31" s="21">
        <v>944</v>
      </c>
      <c r="T31" s="21" t="s">
        <v>6</v>
      </c>
      <c r="U31" s="21" t="s">
        <v>6</v>
      </c>
      <c r="V31" s="21" t="s">
        <v>6</v>
      </c>
      <c r="W31" s="21">
        <v>2415</v>
      </c>
      <c r="X31" s="21" t="s">
        <v>6</v>
      </c>
      <c r="Y31" s="21" t="s">
        <v>6</v>
      </c>
      <c r="Z31" s="21" t="s">
        <v>6</v>
      </c>
      <c r="AA31" s="21" t="s">
        <v>6</v>
      </c>
      <c r="AB31" s="21">
        <v>11597</v>
      </c>
      <c r="AC31" s="21" t="s">
        <v>6</v>
      </c>
      <c r="AD31" s="21" t="s">
        <v>6</v>
      </c>
      <c r="AE31" s="21" t="s">
        <v>6</v>
      </c>
      <c r="AF31" s="21">
        <v>2457</v>
      </c>
      <c r="AG31" s="21" t="s">
        <v>6</v>
      </c>
      <c r="AH31" s="21" t="s">
        <v>6</v>
      </c>
      <c r="AI31" s="21" t="s">
        <v>6</v>
      </c>
      <c r="AJ31" s="21">
        <v>17413</v>
      </c>
      <c r="AK31" s="21" t="s">
        <v>6</v>
      </c>
      <c r="AL31" s="4"/>
      <c r="AM31" s="4"/>
      <c r="AN31" s="4"/>
      <c r="AO31" s="4"/>
      <c r="AP31" s="4"/>
      <c r="AQ31" s="4"/>
      <c r="AR31" s="4"/>
      <c r="AS31" s="4"/>
    </row>
    <row r="32" spans="1:45" x14ac:dyDescent="0.25">
      <c r="A32" s="17" t="s">
        <v>274</v>
      </c>
      <c r="B32" s="32" t="s">
        <v>6</v>
      </c>
      <c r="C32" s="32" t="s">
        <v>6</v>
      </c>
      <c r="D32" s="32" t="s">
        <v>6</v>
      </c>
      <c r="E32" s="32" t="s">
        <v>6</v>
      </c>
      <c r="F32" s="32" t="s">
        <v>6</v>
      </c>
      <c r="G32" s="17" t="s">
        <v>429</v>
      </c>
      <c r="H32" s="17" t="s">
        <v>450</v>
      </c>
      <c r="I32" s="20" t="s">
        <v>456</v>
      </c>
      <c r="J32" s="17" t="s">
        <v>415</v>
      </c>
      <c r="K32" s="32" t="s">
        <v>578</v>
      </c>
      <c r="L32" s="36" t="s">
        <v>6</v>
      </c>
      <c r="M32" s="36">
        <v>57.488819449000005</v>
      </c>
      <c r="N32" s="36">
        <v>57.488819449000005</v>
      </c>
      <c r="O32" s="36" t="s">
        <v>6</v>
      </c>
      <c r="P32" s="36" t="s">
        <v>6</v>
      </c>
      <c r="Q32" s="21" t="s">
        <v>6</v>
      </c>
      <c r="R32" s="21" t="s">
        <v>6</v>
      </c>
      <c r="S32" s="21" t="s">
        <v>6</v>
      </c>
      <c r="T32" s="21" t="s">
        <v>6</v>
      </c>
      <c r="U32" s="21" t="s">
        <v>6</v>
      </c>
      <c r="V32" s="21" t="s">
        <v>6</v>
      </c>
      <c r="W32" s="21" t="s">
        <v>6</v>
      </c>
      <c r="X32" s="21" t="s">
        <v>6</v>
      </c>
      <c r="Y32" s="21" t="s">
        <v>6</v>
      </c>
      <c r="Z32" s="21" t="s">
        <v>6</v>
      </c>
      <c r="AA32" s="21" t="s">
        <v>6</v>
      </c>
      <c r="AB32" s="21" t="s">
        <v>6</v>
      </c>
      <c r="AC32" s="21" t="s">
        <v>6</v>
      </c>
      <c r="AD32" s="21" t="s">
        <v>6</v>
      </c>
      <c r="AE32" s="21" t="s">
        <v>6</v>
      </c>
      <c r="AF32" s="21" t="s">
        <v>6</v>
      </c>
      <c r="AG32" s="21" t="s">
        <v>6</v>
      </c>
      <c r="AH32" s="21" t="s">
        <v>6</v>
      </c>
      <c r="AI32" s="21" t="s">
        <v>6</v>
      </c>
      <c r="AJ32" s="21" t="s">
        <v>6</v>
      </c>
      <c r="AK32" s="21" t="s">
        <v>6</v>
      </c>
      <c r="AL32" s="4"/>
      <c r="AM32" s="4"/>
      <c r="AN32" s="4"/>
      <c r="AO32" s="4"/>
      <c r="AP32" s="4"/>
      <c r="AQ32" s="4"/>
      <c r="AR32" s="4"/>
      <c r="AS32" s="4"/>
    </row>
    <row r="33" spans="1:45" x14ac:dyDescent="0.25">
      <c r="A33" s="17" t="s">
        <v>33</v>
      </c>
      <c r="B33" s="32" t="s">
        <v>6</v>
      </c>
      <c r="C33" s="32" t="s">
        <v>6</v>
      </c>
      <c r="D33" s="32">
        <v>22.450033269599999</v>
      </c>
      <c r="E33" s="32" t="s">
        <v>6</v>
      </c>
      <c r="F33" s="32">
        <v>22.450033269599999</v>
      </c>
      <c r="G33" s="17" t="s">
        <v>452</v>
      </c>
      <c r="H33" s="17" t="s">
        <v>450</v>
      </c>
      <c r="I33" s="20" t="s">
        <v>437</v>
      </c>
      <c r="J33" s="17" t="s">
        <v>412</v>
      </c>
      <c r="K33" s="32" t="s">
        <v>575</v>
      </c>
      <c r="L33" s="36" t="s">
        <v>6</v>
      </c>
      <c r="M33" s="36">
        <v>39.98108384575</v>
      </c>
      <c r="N33" s="36">
        <v>39.98108384575</v>
      </c>
      <c r="O33" s="36" t="s">
        <v>6</v>
      </c>
      <c r="P33" s="36" t="s">
        <v>6</v>
      </c>
      <c r="Q33" s="21" t="s">
        <v>6</v>
      </c>
      <c r="R33" s="21" t="s">
        <v>6</v>
      </c>
      <c r="S33" s="21">
        <v>769</v>
      </c>
      <c r="T33" s="21" t="s">
        <v>6</v>
      </c>
      <c r="U33" s="21" t="s">
        <v>6</v>
      </c>
      <c r="V33" s="21" t="s">
        <v>6</v>
      </c>
      <c r="W33" s="21">
        <v>88</v>
      </c>
      <c r="X33" s="21" t="s">
        <v>6</v>
      </c>
      <c r="Y33" s="21" t="s">
        <v>6</v>
      </c>
      <c r="Z33" s="21" t="s">
        <v>6</v>
      </c>
      <c r="AA33" s="21" t="s">
        <v>6</v>
      </c>
      <c r="AB33" s="21" t="s">
        <v>6</v>
      </c>
      <c r="AC33" s="21" t="s">
        <v>6</v>
      </c>
      <c r="AD33" s="21" t="s">
        <v>6</v>
      </c>
      <c r="AE33" s="21" t="s">
        <v>6</v>
      </c>
      <c r="AF33" s="21" t="s">
        <v>6</v>
      </c>
      <c r="AG33" s="21" t="s">
        <v>6</v>
      </c>
      <c r="AH33" s="21" t="s">
        <v>6</v>
      </c>
      <c r="AI33" s="21" t="s">
        <v>6</v>
      </c>
      <c r="AJ33" s="21">
        <v>857</v>
      </c>
      <c r="AK33" s="21" t="s">
        <v>6</v>
      </c>
      <c r="AL33" s="4"/>
      <c r="AM33" s="4"/>
      <c r="AN33" s="4"/>
      <c r="AO33" s="4"/>
      <c r="AP33" s="4"/>
      <c r="AQ33" s="4"/>
      <c r="AR33" s="4"/>
      <c r="AS33" s="4"/>
    </row>
    <row r="34" spans="1:45" x14ac:dyDescent="0.25">
      <c r="A34" s="17" t="s">
        <v>35</v>
      </c>
      <c r="B34" s="32" t="s">
        <v>6</v>
      </c>
      <c r="C34" s="32" t="s">
        <v>6</v>
      </c>
      <c r="D34" s="32">
        <v>20.922827125200001</v>
      </c>
      <c r="E34" s="32" t="s">
        <v>6</v>
      </c>
      <c r="F34" s="32">
        <v>20.922827125200001</v>
      </c>
      <c r="G34" s="17" t="s">
        <v>457</v>
      </c>
      <c r="H34" s="17" t="s">
        <v>450</v>
      </c>
      <c r="I34" s="20" t="s">
        <v>458</v>
      </c>
      <c r="J34" s="17" t="s">
        <v>412</v>
      </c>
      <c r="K34" s="32" t="s">
        <v>578</v>
      </c>
      <c r="L34" s="36" t="s">
        <v>6</v>
      </c>
      <c r="M34" s="36">
        <v>20.55843737855</v>
      </c>
      <c r="N34" s="36">
        <v>20.55843737855</v>
      </c>
      <c r="O34" s="36" t="s">
        <v>6</v>
      </c>
      <c r="P34" s="36" t="s">
        <v>6</v>
      </c>
      <c r="Q34" s="21" t="s">
        <v>6</v>
      </c>
      <c r="R34" s="21" t="s">
        <v>6</v>
      </c>
      <c r="S34" s="21">
        <v>717</v>
      </c>
      <c r="T34" s="21" t="s">
        <v>6</v>
      </c>
      <c r="U34" s="21" t="s">
        <v>6</v>
      </c>
      <c r="V34" s="21" t="s">
        <v>6</v>
      </c>
      <c r="W34" s="21">
        <v>82</v>
      </c>
      <c r="X34" s="21" t="s">
        <v>6</v>
      </c>
      <c r="Y34" s="21" t="s">
        <v>6</v>
      </c>
      <c r="Z34" s="21" t="s">
        <v>6</v>
      </c>
      <c r="AA34" s="21" t="s">
        <v>6</v>
      </c>
      <c r="AB34" s="21" t="s">
        <v>6</v>
      </c>
      <c r="AC34" s="21" t="s">
        <v>6</v>
      </c>
      <c r="AD34" s="21" t="s">
        <v>6</v>
      </c>
      <c r="AE34" s="21" t="s">
        <v>6</v>
      </c>
      <c r="AF34" s="21" t="s">
        <v>6</v>
      </c>
      <c r="AG34" s="21" t="s">
        <v>6</v>
      </c>
      <c r="AH34" s="21" t="s">
        <v>6</v>
      </c>
      <c r="AI34" s="21" t="s">
        <v>6</v>
      </c>
      <c r="AJ34" s="21">
        <v>799</v>
      </c>
      <c r="AK34" s="21" t="s">
        <v>6</v>
      </c>
      <c r="AL34" s="4"/>
      <c r="AM34" s="4"/>
      <c r="AN34" s="4"/>
      <c r="AO34" s="4"/>
      <c r="AP34" s="4"/>
      <c r="AQ34" s="4"/>
      <c r="AR34" s="4"/>
      <c r="AS34" s="4"/>
    </row>
    <row r="35" spans="1:45" x14ac:dyDescent="0.25">
      <c r="A35" s="17" t="s">
        <v>36</v>
      </c>
      <c r="B35" s="32" t="s">
        <v>6</v>
      </c>
      <c r="C35" s="32" t="s">
        <v>6</v>
      </c>
      <c r="D35" s="32">
        <v>57.964656818499996</v>
      </c>
      <c r="E35" s="32" t="s">
        <v>6</v>
      </c>
      <c r="F35" s="32">
        <v>57.964656818499996</v>
      </c>
      <c r="G35" s="17" t="s">
        <v>427</v>
      </c>
      <c r="H35" s="17" t="s">
        <v>450</v>
      </c>
      <c r="I35" s="20" t="s">
        <v>458</v>
      </c>
      <c r="J35" s="17" t="s">
        <v>412</v>
      </c>
      <c r="K35" s="32" t="s">
        <v>578</v>
      </c>
      <c r="L35" s="36" t="s">
        <v>6</v>
      </c>
      <c r="M35" s="36">
        <v>51.379219502699996</v>
      </c>
      <c r="N35" s="36">
        <v>51.379219502699996</v>
      </c>
      <c r="O35" s="36" t="s">
        <v>6</v>
      </c>
      <c r="P35" s="36" t="s">
        <v>6</v>
      </c>
      <c r="Q35" s="21" t="s">
        <v>6</v>
      </c>
      <c r="R35" s="21" t="s">
        <v>6</v>
      </c>
      <c r="S35" s="21">
        <v>1986</v>
      </c>
      <c r="T35" s="21" t="s">
        <v>6</v>
      </c>
      <c r="U35" s="21" t="s">
        <v>6</v>
      </c>
      <c r="V35" s="21" t="s">
        <v>6</v>
      </c>
      <c r="W35" s="21">
        <v>228</v>
      </c>
      <c r="X35" s="21" t="s">
        <v>6</v>
      </c>
      <c r="Y35" s="21" t="s">
        <v>6</v>
      </c>
      <c r="Z35" s="21" t="s">
        <v>6</v>
      </c>
      <c r="AA35" s="21" t="s">
        <v>6</v>
      </c>
      <c r="AB35" s="21" t="s">
        <v>6</v>
      </c>
      <c r="AC35" s="21" t="s">
        <v>6</v>
      </c>
      <c r="AD35" s="21" t="s">
        <v>6</v>
      </c>
      <c r="AE35" s="21" t="s">
        <v>6</v>
      </c>
      <c r="AF35" s="21" t="s">
        <v>6</v>
      </c>
      <c r="AG35" s="21" t="s">
        <v>6</v>
      </c>
      <c r="AH35" s="21" t="s">
        <v>6</v>
      </c>
      <c r="AI35" s="21" t="s">
        <v>6</v>
      </c>
      <c r="AJ35" s="21">
        <v>2214</v>
      </c>
      <c r="AK35" s="21" t="s">
        <v>6</v>
      </c>
      <c r="AL35" s="4"/>
      <c r="AM35" s="4"/>
      <c r="AN35" s="4"/>
      <c r="AO35" s="4"/>
      <c r="AP35" s="4"/>
      <c r="AQ35" s="4"/>
      <c r="AR35" s="4"/>
      <c r="AS35" s="4"/>
    </row>
    <row r="36" spans="1:45" x14ac:dyDescent="0.25">
      <c r="A36" s="17" t="s">
        <v>37</v>
      </c>
      <c r="B36" s="32">
        <v>17.493858379500001</v>
      </c>
      <c r="C36" s="32">
        <v>11.3993893737</v>
      </c>
      <c r="D36" s="32">
        <v>49.769014457300003</v>
      </c>
      <c r="E36" s="32" t="s">
        <v>6</v>
      </c>
      <c r="F36" s="32">
        <v>78.662262210500003</v>
      </c>
      <c r="G36" s="17" t="s">
        <v>459</v>
      </c>
      <c r="H36" s="17" t="s">
        <v>450</v>
      </c>
      <c r="I36" s="20" t="s">
        <v>460</v>
      </c>
      <c r="J36" s="17" t="s">
        <v>461</v>
      </c>
      <c r="K36" s="32" t="s">
        <v>579</v>
      </c>
      <c r="L36" s="36" t="s">
        <v>6</v>
      </c>
      <c r="M36" s="36">
        <v>72.427531754450001</v>
      </c>
      <c r="N36" s="36">
        <v>72.427531754450001</v>
      </c>
      <c r="O36" s="36" t="s">
        <v>6</v>
      </c>
      <c r="P36" s="36" t="s">
        <v>6</v>
      </c>
      <c r="Q36" s="21">
        <v>393</v>
      </c>
      <c r="R36" s="21">
        <v>928</v>
      </c>
      <c r="S36" s="21">
        <v>1705</v>
      </c>
      <c r="T36" s="21" t="s">
        <v>6</v>
      </c>
      <c r="U36" s="21">
        <v>177</v>
      </c>
      <c r="V36" s="21">
        <v>309</v>
      </c>
      <c r="W36" s="21">
        <v>195</v>
      </c>
      <c r="X36" s="21" t="s">
        <v>6</v>
      </c>
      <c r="Y36" s="21" t="s">
        <v>6</v>
      </c>
      <c r="Z36" s="21" t="s">
        <v>6</v>
      </c>
      <c r="AA36" s="21" t="s">
        <v>6</v>
      </c>
      <c r="AB36" s="21" t="s">
        <v>6</v>
      </c>
      <c r="AC36" s="21" t="s">
        <v>6</v>
      </c>
      <c r="AD36" s="21" t="s">
        <v>6</v>
      </c>
      <c r="AE36" s="21" t="s">
        <v>6</v>
      </c>
      <c r="AF36" s="21" t="s">
        <v>6</v>
      </c>
      <c r="AG36" s="21" t="s">
        <v>6</v>
      </c>
      <c r="AH36" s="21">
        <v>570</v>
      </c>
      <c r="AI36" s="21">
        <v>1238</v>
      </c>
      <c r="AJ36" s="21">
        <v>1901</v>
      </c>
      <c r="AK36" s="21" t="s">
        <v>6</v>
      </c>
      <c r="AL36" s="4"/>
      <c r="AM36" s="4"/>
      <c r="AN36" s="4"/>
      <c r="AO36" s="4"/>
      <c r="AP36" s="4"/>
      <c r="AQ36" s="4"/>
      <c r="AR36" s="4"/>
      <c r="AS36" s="4"/>
    </row>
    <row r="37" spans="1:45" x14ac:dyDescent="0.25">
      <c r="A37" s="17" t="s">
        <v>38</v>
      </c>
      <c r="B37" s="32" t="s">
        <v>6</v>
      </c>
      <c r="C37" s="32">
        <v>12.033520895899999</v>
      </c>
      <c r="D37" s="32">
        <v>23.1186138228</v>
      </c>
      <c r="E37" s="32">
        <v>5.9868976296000005</v>
      </c>
      <c r="F37" s="32">
        <v>41.139032348299999</v>
      </c>
      <c r="G37" s="17" t="s">
        <v>413</v>
      </c>
      <c r="H37" s="17" t="s">
        <v>450</v>
      </c>
      <c r="I37" s="20" t="s">
        <v>462</v>
      </c>
      <c r="J37" s="17" t="s">
        <v>461</v>
      </c>
      <c r="K37" s="32" t="s">
        <v>580</v>
      </c>
      <c r="L37" s="36" t="s">
        <v>6</v>
      </c>
      <c r="M37" s="36">
        <v>15.949532947550001</v>
      </c>
      <c r="N37" s="36">
        <v>44.658692253139996</v>
      </c>
      <c r="O37" s="36">
        <v>3.1899065895100005</v>
      </c>
      <c r="P37" s="36" t="s">
        <v>6</v>
      </c>
      <c r="Q37" s="21" t="s">
        <v>6</v>
      </c>
      <c r="R37" s="21">
        <v>980</v>
      </c>
      <c r="S37" s="21">
        <v>792</v>
      </c>
      <c r="T37" s="21">
        <v>36</v>
      </c>
      <c r="U37" s="21" t="s">
        <v>6</v>
      </c>
      <c r="V37" s="21">
        <v>327</v>
      </c>
      <c r="W37" s="21">
        <v>91</v>
      </c>
      <c r="X37" s="21" t="s">
        <v>6</v>
      </c>
      <c r="Y37" s="21" t="s">
        <v>6</v>
      </c>
      <c r="Z37" s="21" t="s">
        <v>6</v>
      </c>
      <c r="AA37" s="21" t="s">
        <v>6</v>
      </c>
      <c r="AB37" s="21" t="s">
        <v>6</v>
      </c>
      <c r="AC37" s="21" t="s">
        <v>6</v>
      </c>
      <c r="AD37" s="21" t="s">
        <v>6</v>
      </c>
      <c r="AE37" s="21" t="s">
        <v>6</v>
      </c>
      <c r="AF37" s="21" t="s">
        <v>6</v>
      </c>
      <c r="AG37" s="21" t="s">
        <v>6</v>
      </c>
      <c r="AH37" s="21" t="s">
        <v>6</v>
      </c>
      <c r="AI37" s="21">
        <v>1307</v>
      </c>
      <c r="AJ37" s="21">
        <v>883</v>
      </c>
      <c r="AK37" s="21">
        <v>36</v>
      </c>
      <c r="AL37" s="4"/>
      <c r="AM37" s="4"/>
      <c r="AN37" s="4"/>
      <c r="AO37" s="4"/>
      <c r="AP37" s="4"/>
      <c r="AQ37" s="4"/>
      <c r="AR37" s="4"/>
      <c r="AS37" s="4"/>
    </row>
    <row r="38" spans="1:45" x14ac:dyDescent="0.25">
      <c r="A38" s="17" t="s">
        <v>39</v>
      </c>
      <c r="B38" s="32">
        <v>17.033299489100003</v>
      </c>
      <c r="C38" s="32">
        <v>16.194092718100002</v>
      </c>
      <c r="D38" s="32">
        <v>19.4424936821</v>
      </c>
      <c r="E38" s="32" t="s">
        <v>6</v>
      </c>
      <c r="F38" s="32">
        <v>52.669885889300005</v>
      </c>
      <c r="G38" s="17" t="s">
        <v>463</v>
      </c>
      <c r="H38" s="17" t="s">
        <v>406</v>
      </c>
      <c r="I38" s="20" t="s">
        <v>464</v>
      </c>
      <c r="J38" s="17" t="s">
        <v>465</v>
      </c>
      <c r="K38" s="32" t="s">
        <v>580</v>
      </c>
      <c r="L38" s="36" t="s">
        <v>6</v>
      </c>
      <c r="M38" s="36" t="s">
        <v>6</v>
      </c>
      <c r="N38" s="36">
        <v>77.005381702400001</v>
      </c>
      <c r="O38" s="36" t="s">
        <v>6</v>
      </c>
      <c r="P38" s="36" t="s">
        <v>6</v>
      </c>
      <c r="Q38" s="21">
        <v>383</v>
      </c>
      <c r="R38" s="21">
        <v>1319</v>
      </c>
      <c r="S38" s="21">
        <v>666</v>
      </c>
      <c r="T38" s="21" t="s">
        <v>6</v>
      </c>
      <c r="U38" s="21">
        <v>172</v>
      </c>
      <c r="V38" s="21">
        <v>440</v>
      </c>
      <c r="W38" s="21">
        <v>76</v>
      </c>
      <c r="X38" s="21" t="s">
        <v>6</v>
      </c>
      <c r="Y38" s="21" t="s">
        <v>6</v>
      </c>
      <c r="Z38" s="21" t="s">
        <v>6</v>
      </c>
      <c r="AA38" s="21" t="s">
        <v>6</v>
      </c>
      <c r="AB38" s="21" t="s">
        <v>6</v>
      </c>
      <c r="AC38" s="21" t="s">
        <v>6</v>
      </c>
      <c r="AD38" s="21" t="s">
        <v>6</v>
      </c>
      <c r="AE38" s="21" t="s">
        <v>6</v>
      </c>
      <c r="AF38" s="21" t="s">
        <v>6</v>
      </c>
      <c r="AG38" s="21" t="s">
        <v>6</v>
      </c>
      <c r="AH38" s="21">
        <v>555</v>
      </c>
      <c r="AI38" s="21">
        <v>1758</v>
      </c>
      <c r="AJ38" s="21">
        <v>743</v>
      </c>
      <c r="AK38" s="21" t="s">
        <v>6</v>
      </c>
      <c r="AL38" s="4"/>
      <c r="AM38" s="4"/>
      <c r="AN38" s="4"/>
      <c r="AO38" s="4"/>
      <c r="AP38" s="4"/>
      <c r="AQ38" s="4"/>
      <c r="AR38" s="4"/>
      <c r="AS38" s="4"/>
    </row>
    <row r="39" spans="1:45" x14ac:dyDescent="0.25">
      <c r="A39" s="17" t="s">
        <v>275</v>
      </c>
      <c r="B39" s="32" t="s">
        <v>6</v>
      </c>
      <c r="C39" s="32" t="s">
        <v>6</v>
      </c>
      <c r="D39" s="32">
        <v>82.518698479999998</v>
      </c>
      <c r="E39" s="32" t="s">
        <v>6</v>
      </c>
      <c r="F39" s="32">
        <v>82.518698479999998</v>
      </c>
      <c r="G39" s="17" t="s">
        <v>440</v>
      </c>
      <c r="H39" s="17" t="s">
        <v>450</v>
      </c>
      <c r="I39" s="20" t="s">
        <v>451</v>
      </c>
      <c r="J39" s="17" t="s">
        <v>466</v>
      </c>
      <c r="K39" s="32" t="s">
        <v>580</v>
      </c>
      <c r="L39" s="36" t="s">
        <v>6</v>
      </c>
      <c r="M39" s="36" t="s">
        <v>6</v>
      </c>
      <c r="N39" s="36">
        <v>82.518698479999998</v>
      </c>
      <c r="O39" s="36" t="s">
        <v>6</v>
      </c>
      <c r="P39" s="36" t="s">
        <v>6</v>
      </c>
      <c r="Q39" s="21" t="s">
        <v>6</v>
      </c>
      <c r="R39" s="21" t="s">
        <v>6</v>
      </c>
      <c r="S39" s="21">
        <v>2446</v>
      </c>
      <c r="T39" s="21" t="s">
        <v>6</v>
      </c>
      <c r="U39" s="21" t="s">
        <v>6</v>
      </c>
      <c r="V39" s="21" t="s">
        <v>6</v>
      </c>
      <c r="W39" s="21" t="s">
        <v>6</v>
      </c>
      <c r="X39" s="21" t="s">
        <v>6</v>
      </c>
      <c r="Y39" s="21" t="s">
        <v>6</v>
      </c>
      <c r="Z39" s="21" t="s">
        <v>6</v>
      </c>
      <c r="AA39" s="21" t="s">
        <v>6</v>
      </c>
      <c r="AB39" s="21" t="s">
        <v>6</v>
      </c>
      <c r="AC39" s="21" t="s">
        <v>6</v>
      </c>
      <c r="AD39" s="21" t="s">
        <v>6</v>
      </c>
      <c r="AE39" s="21" t="s">
        <v>6</v>
      </c>
      <c r="AF39" s="21" t="s">
        <v>6</v>
      </c>
      <c r="AG39" s="21" t="s">
        <v>6</v>
      </c>
      <c r="AH39" s="21" t="s">
        <v>6</v>
      </c>
      <c r="AI39" s="21" t="s">
        <v>6</v>
      </c>
      <c r="AJ39" s="21">
        <v>2446</v>
      </c>
      <c r="AK39" s="21" t="s">
        <v>6</v>
      </c>
      <c r="AL39" s="4"/>
      <c r="AM39" s="4"/>
      <c r="AN39" s="4"/>
      <c r="AO39" s="4"/>
      <c r="AP39" s="4"/>
      <c r="AQ39" s="4"/>
      <c r="AR39" s="4"/>
      <c r="AS39" s="4"/>
    </row>
    <row r="40" spans="1:45" x14ac:dyDescent="0.25">
      <c r="A40" s="17" t="s">
        <v>276</v>
      </c>
      <c r="B40" s="32" t="s">
        <v>6</v>
      </c>
      <c r="C40" s="32" t="s">
        <v>6</v>
      </c>
      <c r="D40" s="32" t="s">
        <v>6</v>
      </c>
      <c r="E40" s="32" t="s">
        <v>6</v>
      </c>
      <c r="F40" s="32" t="s">
        <v>6</v>
      </c>
      <c r="G40" s="17" t="s">
        <v>467</v>
      </c>
      <c r="H40" s="17" t="s">
        <v>450</v>
      </c>
      <c r="I40" s="20" t="s">
        <v>468</v>
      </c>
      <c r="J40" s="17" t="s">
        <v>466</v>
      </c>
      <c r="K40" s="32" t="s">
        <v>581</v>
      </c>
      <c r="L40" s="36" t="s">
        <v>6</v>
      </c>
      <c r="M40" s="36" t="s">
        <v>6</v>
      </c>
      <c r="N40" s="36">
        <v>99.417046811200009</v>
      </c>
      <c r="O40" s="36" t="s">
        <v>6</v>
      </c>
      <c r="P40" s="36" t="s">
        <v>6</v>
      </c>
      <c r="Q40" s="21" t="s">
        <v>6</v>
      </c>
      <c r="R40" s="21" t="s">
        <v>6</v>
      </c>
      <c r="S40" s="21" t="s">
        <v>6</v>
      </c>
      <c r="T40" s="21" t="s">
        <v>6</v>
      </c>
      <c r="U40" s="21" t="s">
        <v>6</v>
      </c>
      <c r="V40" s="21" t="s">
        <v>6</v>
      </c>
      <c r="W40" s="21" t="s">
        <v>6</v>
      </c>
      <c r="X40" s="21" t="s">
        <v>6</v>
      </c>
      <c r="Y40" s="21" t="s">
        <v>6</v>
      </c>
      <c r="Z40" s="21" t="s">
        <v>6</v>
      </c>
      <c r="AA40" s="21" t="s">
        <v>6</v>
      </c>
      <c r="AB40" s="21" t="s">
        <v>6</v>
      </c>
      <c r="AC40" s="21" t="s">
        <v>6</v>
      </c>
      <c r="AD40" s="21" t="s">
        <v>6</v>
      </c>
      <c r="AE40" s="21" t="s">
        <v>6</v>
      </c>
      <c r="AF40" s="21" t="s">
        <v>6</v>
      </c>
      <c r="AG40" s="21" t="s">
        <v>6</v>
      </c>
      <c r="AH40" s="21" t="s">
        <v>6</v>
      </c>
      <c r="AI40" s="21" t="s">
        <v>6</v>
      </c>
      <c r="AJ40" s="21" t="s">
        <v>6</v>
      </c>
      <c r="AK40" s="21" t="s">
        <v>6</v>
      </c>
      <c r="AL40" s="4"/>
      <c r="AM40" s="4"/>
      <c r="AN40" s="4"/>
      <c r="AO40" s="4"/>
      <c r="AP40" s="4"/>
      <c r="AQ40" s="4"/>
      <c r="AR40" s="4"/>
      <c r="AS40" s="4"/>
    </row>
    <row r="41" spans="1:45" x14ac:dyDescent="0.25">
      <c r="A41" s="17" t="s">
        <v>277</v>
      </c>
      <c r="B41" s="32" t="s">
        <v>6</v>
      </c>
      <c r="C41" s="32" t="s">
        <v>6</v>
      </c>
      <c r="D41" s="32" t="s">
        <v>6</v>
      </c>
      <c r="E41" s="32" t="s">
        <v>6</v>
      </c>
      <c r="F41" s="32" t="s">
        <v>6</v>
      </c>
      <c r="G41" s="17" t="s">
        <v>449</v>
      </c>
      <c r="H41" s="17" t="s">
        <v>450</v>
      </c>
      <c r="I41" s="20" t="s">
        <v>411</v>
      </c>
      <c r="J41" s="17" t="s">
        <v>466</v>
      </c>
      <c r="K41" s="32" t="s">
        <v>550</v>
      </c>
      <c r="L41" s="36" t="s">
        <v>6</v>
      </c>
      <c r="M41" s="36" t="s">
        <v>6</v>
      </c>
      <c r="N41" s="36">
        <v>103.094545942</v>
      </c>
      <c r="O41" s="36" t="s">
        <v>6</v>
      </c>
      <c r="P41" s="36" t="s">
        <v>6</v>
      </c>
      <c r="Q41" s="21" t="s">
        <v>6</v>
      </c>
      <c r="R41" s="21" t="s">
        <v>6</v>
      </c>
      <c r="S41" s="21" t="s">
        <v>6</v>
      </c>
      <c r="T41" s="21" t="s">
        <v>6</v>
      </c>
      <c r="U41" s="21" t="s">
        <v>6</v>
      </c>
      <c r="V41" s="21" t="s">
        <v>6</v>
      </c>
      <c r="W41" s="21" t="s">
        <v>6</v>
      </c>
      <c r="X41" s="21" t="s">
        <v>6</v>
      </c>
      <c r="Y41" s="21" t="s">
        <v>6</v>
      </c>
      <c r="Z41" s="21" t="s">
        <v>6</v>
      </c>
      <c r="AA41" s="21" t="s">
        <v>6</v>
      </c>
      <c r="AB41" s="21" t="s">
        <v>6</v>
      </c>
      <c r="AC41" s="21" t="s">
        <v>6</v>
      </c>
      <c r="AD41" s="21" t="s">
        <v>6</v>
      </c>
      <c r="AE41" s="21" t="s">
        <v>6</v>
      </c>
      <c r="AF41" s="21" t="s">
        <v>6</v>
      </c>
      <c r="AG41" s="21" t="s">
        <v>6</v>
      </c>
      <c r="AH41" s="21" t="s">
        <v>6</v>
      </c>
      <c r="AI41" s="21" t="s">
        <v>6</v>
      </c>
      <c r="AJ41" s="21" t="s">
        <v>6</v>
      </c>
      <c r="AK41" s="21" t="s">
        <v>6</v>
      </c>
      <c r="AL41" s="4"/>
      <c r="AM41" s="4"/>
      <c r="AN41" s="4"/>
      <c r="AO41" s="4"/>
      <c r="AP41" s="4"/>
      <c r="AQ41" s="4"/>
      <c r="AR41" s="4"/>
      <c r="AS41" s="4"/>
    </row>
    <row r="42" spans="1:45" x14ac:dyDescent="0.25">
      <c r="A42" s="17" t="s">
        <v>278</v>
      </c>
      <c r="B42" s="32">
        <v>36.1811521594</v>
      </c>
      <c r="C42" s="32" t="s">
        <v>6</v>
      </c>
      <c r="D42" s="32" t="s">
        <v>6</v>
      </c>
      <c r="E42" s="32" t="s">
        <v>6</v>
      </c>
      <c r="F42" s="32">
        <v>36.1811521594</v>
      </c>
      <c r="G42" s="17" t="s">
        <v>449</v>
      </c>
      <c r="H42" s="17" t="s">
        <v>469</v>
      </c>
      <c r="I42" s="20" t="s">
        <v>432</v>
      </c>
      <c r="J42" s="17" t="s">
        <v>466</v>
      </c>
      <c r="K42" s="32">
        <v>0.9</v>
      </c>
      <c r="L42" s="36" t="s">
        <v>6</v>
      </c>
      <c r="M42" s="36" t="s">
        <v>6</v>
      </c>
      <c r="N42" s="36">
        <v>94.703741791499993</v>
      </c>
      <c r="O42" s="36" t="s">
        <v>6</v>
      </c>
      <c r="P42" s="36" t="s">
        <v>6</v>
      </c>
      <c r="Q42" s="21">
        <v>3282</v>
      </c>
      <c r="R42" s="21" t="s">
        <v>6</v>
      </c>
      <c r="S42" s="21" t="s">
        <v>6</v>
      </c>
      <c r="T42" s="21" t="s">
        <v>6</v>
      </c>
      <c r="U42" s="21" t="s">
        <v>6</v>
      </c>
      <c r="V42" s="21" t="s">
        <v>6</v>
      </c>
      <c r="W42" s="21" t="s">
        <v>6</v>
      </c>
      <c r="X42" s="21" t="s">
        <v>6</v>
      </c>
      <c r="Y42" s="21" t="s">
        <v>6</v>
      </c>
      <c r="Z42" s="21" t="s">
        <v>6</v>
      </c>
      <c r="AA42" s="21" t="s">
        <v>6</v>
      </c>
      <c r="AB42" s="21" t="s">
        <v>6</v>
      </c>
      <c r="AC42" s="21" t="s">
        <v>6</v>
      </c>
      <c r="AD42" s="21" t="s">
        <v>6</v>
      </c>
      <c r="AE42" s="21" t="s">
        <v>6</v>
      </c>
      <c r="AF42" s="21" t="s">
        <v>6</v>
      </c>
      <c r="AG42" s="21" t="s">
        <v>6</v>
      </c>
      <c r="AH42" s="21">
        <v>3282</v>
      </c>
      <c r="AI42" s="21" t="s">
        <v>6</v>
      </c>
      <c r="AJ42" s="21" t="s">
        <v>6</v>
      </c>
      <c r="AK42" s="21" t="s">
        <v>6</v>
      </c>
      <c r="AL42" s="4"/>
      <c r="AM42" s="4"/>
      <c r="AN42" s="4"/>
      <c r="AO42" s="4"/>
      <c r="AP42" s="4"/>
      <c r="AQ42" s="4"/>
      <c r="AR42" s="4"/>
      <c r="AS42" s="4"/>
    </row>
    <row r="43" spans="1:45" x14ac:dyDescent="0.25">
      <c r="A43" s="17" t="s">
        <v>42</v>
      </c>
      <c r="B43" s="32">
        <v>23.394199581600002</v>
      </c>
      <c r="C43" s="32" t="s">
        <v>6</v>
      </c>
      <c r="D43" s="32">
        <v>36.173218420800005</v>
      </c>
      <c r="E43" s="32" t="s">
        <v>6</v>
      </c>
      <c r="F43" s="32">
        <v>59.567418002400004</v>
      </c>
      <c r="G43" s="17" t="s">
        <v>427</v>
      </c>
      <c r="H43" s="17" t="s">
        <v>450</v>
      </c>
      <c r="I43" s="20" t="s">
        <v>418</v>
      </c>
      <c r="J43" s="17" t="s">
        <v>466</v>
      </c>
      <c r="K43" s="32">
        <v>0.9</v>
      </c>
      <c r="L43" s="36" t="s">
        <v>6</v>
      </c>
      <c r="M43" s="36" t="s">
        <v>6</v>
      </c>
      <c r="N43" s="36">
        <v>49.890949427549998</v>
      </c>
      <c r="O43" s="36">
        <v>21.381835468949998</v>
      </c>
      <c r="P43" s="36" t="s">
        <v>6</v>
      </c>
      <c r="Q43" s="21">
        <v>3045</v>
      </c>
      <c r="R43" s="21" t="s">
        <v>6</v>
      </c>
      <c r="S43" s="21">
        <v>1153</v>
      </c>
      <c r="T43" s="21" t="s">
        <v>6</v>
      </c>
      <c r="U43" s="21">
        <v>1326</v>
      </c>
      <c r="V43" s="21" t="s">
        <v>6</v>
      </c>
      <c r="W43" s="21">
        <v>117</v>
      </c>
      <c r="X43" s="21" t="s">
        <v>6</v>
      </c>
      <c r="Y43" s="21" t="s">
        <v>6</v>
      </c>
      <c r="Z43" s="21" t="s">
        <v>6</v>
      </c>
      <c r="AA43" s="21" t="s">
        <v>6</v>
      </c>
      <c r="AB43" s="21" t="s">
        <v>6</v>
      </c>
      <c r="AC43" s="21" t="s">
        <v>6</v>
      </c>
      <c r="AD43" s="21" t="s">
        <v>6</v>
      </c>
      <c r="AE43" s="21" t="s">
        <v>6</v>
      </c>
      <c r="AF43" s="21" t="s">
        <v>6</v>
      </c>
      <c r="AG43" s="21" t="s">
        <v>6</v>
      </c>
      <c r="AH43" s="21">
        <v>4371</v>
      </c>
      <c r="AI43" s="21" t="s">
        <v>6</v>
      </c>
      <c r="AJ43" s="21">
        <v>1270</v>
      </c>
      <c r="AK43" s="21" t="s">
        <v>6</v>
      </c>
      <c r="AL43" s="4"/>
      <c r="AM43" s="4"/>
      <c r="AN43" s="4"/>
      <c r="AO43" s="4"/>
      <c r="AP43" s="4"/>
      <c r="AQ43" s="4"/>
      <c r="AR43" s="4"/>
      <c r="AS43" s="4"/>
    </row>
    <row r="44" spans="1:45" x14ac:dyDescent="0.25">
      <c r="A44" s="17" t="s">
        <v>43</v>
      </c>
      <c r="B44" s="32">
        <v>43.949444749900003</v>
      </c>
      <c r="C44" s="32" t="s">
        <v>6</v>
      </c>
      <c r="D44" s="32">
        <v>8.0586026860000004</v>
      </c>
      <c r="E44" s="32" t="s">
        <v>6</v>
      </c>
      <c r="F44" s="32">
        <v>52.008047435900004</v>
      </c>
      <c r="G44" s="17" t="s">
        <v>445</v>
      </c>
      <c r="H44" s="17" t="s">
        <v>450</v>
      </c>
      <c r="I44" s="20" t="s">
        <v>470</v>
      </c>
      <c r="J44" s="17" t="s">
        <v>415</v>
      </c>
      <c r="K44" s="32" t="s">
        <v>582</v>
      </c>
      <c r="L44" s="36" t="s">
        <v>6</v>
      </c>
      <c r="M44" s="36" t="s">
        <v>6</v>
      </c>
      <c r="N44" s="36">
        <v>66.017777330100003</v>
      </c>
      <c r="O44" s="36" t="s">
        <v>6</v>
      </c>
      <c r="P44" s="36" t="s">
        <v>6</v>
      </c>
      <c r="Q44" s="21">
        <v>5721</v>
      </c>
      <c r="R44" s="21" t="s">
        <v>6</v>
      </c>
      <c r="S44" s="21">
        <v>257</v>
      </c>
      <c r="T44" s="21" t="s">
        <v>6</v>
      </c>
      <c r="U44" s="21">
        <v>2491</v>
      </c>
      <c r="V44" s="21" t="s">
        <v>6</v>
      </c>
      <c r="W44" s="21">
        <v>26</v>
      </c>
      <c r="X44" s="21" t="s">
        <v>6</v>
      </c>
      <c r="Y44" s="21" t="s">
        <v>6</v>
      </c>
      <c r="Z44" s="21" t="s">
        <v>6</v>
      </c>
      <c r="AA44" s="21" t="s">
        <v>6</v>
      </c>
      <c r="AB44" s="21" t="s">
        <v>6</v>
      </c>
      <c r="AC44" s="21" t="s">
        <v>6</v>
      </c>
      <c r="AD44" s="21" t="s">
        <v>6</v>
      </c>
      <c r="AE44" s="21" t="s">
        <v>6</v>
      </c>
      <c r="AF44" s="21" t="s">
        <v>6</v>
      </c>
      <c r="AG44" s="21" t="s">
        <v>6</v>
      </c>
      <c r="AH44" s="21">
        <v>8212</v>
      </c>
      <c r="AI44" s="21" t="s">
        <v>6</v>
      </c>
      <c r="AJ44" s="21">
        <v>283</v>
      </c>
      <c r="AK44" s="21" t="s">
        <v>6</v>
      </c>
      <c r="AL44" s="4"/>
      <c r="AM44" s="4"/>
      <c r="AN44" s="4"/>
      <c r="AO44" s="4"/>
      <c r="AP44" s="4"/>
      <c r="AQ44" s="4"/>
      <c r="AR44" s="4"/>
      <c r="AS44" s="4"/>
    </row>
    <row r="45" spans="1:45" x14ac:dyDescent="0.25">
      <c r="A45" s="17" t="s">
        <v>44</v>
      </c>
      <c r="B45" s="32">
        <v>29.946699972700003</v>
      </c>
      <c r="C45" s="32" t="s">
        <v>6</v>
      </c>
      <c r="D45" s="32">
        <v>17.5943689771</v>
      </c>
      <c r="E45" s="32" t="s">
        <v>6</v>
      </c>
      <c r="F45" s="32">
        <v>47.541068949800007</v>
      </c>
      <c r="G45" s="17" t="s">
        <v>445</v>
      </c>
      <c r="H45" s="17" t="s">
        <v>450</v>
      </c>
      <c r="I45" s="20" t="s">
        <v>471</v>
      </c>
      <c r="J45" s="17" t="s">
        <v>415</v>
      </c>
      <c r="K45" s="32" t="s">
        <v>582</v>
      </c>
      <c r="L45" s="36" t="s">
        <v>6</v>
      </c>
      <c r="M45" s="36" t="s">
        <v>6</v>
      </c>
      <c r="N45" s="36">
        <v>67.23995799186001</v>
      </c>
      <c r="O45" s="36">
        <v>11.865874939740003</v>
      </c>
      <c r="P45" s="36" t="s">
        <v>6</v>
      </c>
      <c r="Q45" s="21">
        <v>3898</v>
      </c>
      <c r="R45" s="21" t="s">
        <v>6</v>
      </c>
      <c r="S45" s="21">
        <v>561</v>
      </c>
      <c r="T45" s="21" t="s">
        <v>6</v>
      </c>
      <c r="U45" s="21">
        <v>1697</v>
      </c>
      <c r="V45" s="21" t="s">
        <v>6</v>
      </c>
      <c r="W45" s="21">
        <v>57</v>
      </c>
      <c r="X45" s="21" t="s">
        <v>6</v>
      </c>
      <c r="Y45" s="21" t="s">
        <v>6</v>
      </c>
      <c r="Z45" s="21" t="s">
        <v>6</v>
      </c>
      <c r="AA45" s="21" t="s">
        <v>6</v>
      </c>
      <c r="AB45" s="21" t="s">
        <v>6</v>
      </c>
      <c r="AC45" s="21" t="s">
        <v>6</v>
      </c>
      <c r="AD45" s="21" t="s">
        <v>6</v>
      </c>
      <c r="AE45" s="21" t="s">
        <v>6</v>
      </c>
      <c r="AF45" s="21" t="s">
        <v>6</v>
      </c>
      <c r="AG45" s="21" t="s">
        <v>6</v>
      </c>
      <c r="AH45" s="21">
        <v>5595</v>
      </c>
      <c r="AI45" s="21" t="s">
        <v>6</v>
      </c>
      <c r="AJ45" s="21">
        <v>618</v>
      </c>
      <c r="AK45" s="21" t="s">
        <v>6</v>
      </c>
      <c r="AL45" s="4"/>
      <c r="AM45" s="4"/>
      <c r="AN45" s="4"/>
      <c r="AO45" s="4"/>
      <c r="AP45" s="4"/>
      <c r="AQ45" s="4"/>
      <c r="AR45" s="4"/>
      <c r="AS45" s="4"/>
    </row>
    <row r="46" spans="1:45" x14ac:dyDescent="0.25">
      <c r="A46" s="17" t="s">
        <v>279</v>
      </c>
      <c r="B46" s="32">
        <v>4.5465063281000004</v>
      </c>
      <c r="C46" s="32" t="s">
        <v>6</v>
      </c>
      <c r="D46" s="32">
        <v>51.085912771799997</v>
      </c>
      <c r="E46" s="32" t="s">
        <v>6</v>
      </c>
      <c r="F46" s="32">
        <v>55.632419099899998</v>
      </c>
      <c r="G46" s="17" t="s">
        <v>427</v>
      </c>
      <c r="H46" s="17" t="s">
        <v>450</v>
      </c>
      <c r="I46" s="20" t="s">
        <v>451</v>
      </c>
      <c r="J46" s="17" t="s">
        <v>466</v>
      </c>
      <c r="K46" s="32">
        <v>0.9</v>
      </c>
      <c r="L46" s="36" t="s">
        <v>6</v>
      </c>
      <c r="M46" s="36" t="s">
        <v>6</v>
      </c>
      <c r="N46" s="36">
        <v>76.671563736699994</v>
      </c>
      <c r="O46" s="36" t="s">
        <v>6</v>
      </c>
      <c r="P46" s="36" t="s">
        <v>6</v>
      </c>
      <c r="Q46" s="21">
        <v>592</v>
      </c>
      <c r="R46" s="21" t="s">
        <v>6</v>
      </c>
      <c r="S46" s="21">
        <v>1628</v>
      </c>
      <c r="T46" s="21" t="s">
        <v>6</v>
      </c>
      <c r="U46" s="21">
        <v>258</v>
      </c>
      <c r="V46" s="21" t="s">
        <v>6</v>
      </c>
      <c r="W46" s="21">
        <v>165</v>
      </c>
      <c r="X46" s="21" t="s">
        <v>6</v>
      </c>
      <c r="Y46" s="21" t="s">
        <v>6</v>
      </c>
      <c r="Z46" s="21" t="s">
        <v>6</v>
      </c>
      <c r="AA46" s="21" t="s">
        <v>6</v>
      </c>
      <c r="AB46" s="21" t="s">
        <v>6</v>
      </c>
      <c r="AC46" s="21" t="s">
        <v>6</v>
      </c>
      <c r="AD46" s="21" t="s">
        <v>6</v>
      </c>
      <c r="AE46" s="21" t="s">
        <v>6</v>
      </c>
      <c r="AF46" s="21" t="s">
        <v>6</v>
      </c>
      <c r="AG46" s="21" t="s">
        <v>6</v>
      </c>
      <c r="AH46" s="21">
        <v>850</v>
      </c>
      <c r="AI46" s="21" t="s">
        <v>6</v>
      </c>
      <c r="AJ46" s="21">
        <v>1793</v>
      </c>
      <c r="AK46" s="21" t="s">
        <v>6</v>
      </c>
      <c r="AL46" s="4"/>
      <c r="AM46" s="4"/>
      <c r="AN46" s="4"/>
      <c r="AO46" s="4"/>
      <c r="AP46" s="4"/>
      <c r="AQ46" s="4"/>
      <c r="AR46" s="4"/>
      <c r="AS46" s="4"/>
    </row>
    <row r="47" spans="1:45" x14ac:dyDescent="0.25">
      <c r="A47" s="17" t="s">
        <v>45</v>
      </c>
      <c r="B47" s="32">
        <v>3.3840040805999996</v>
      </c>
      <c r="C47" s="32" t="s">
        <v>6</v>
      </c>
      <c r="D47" s="32">
        <v>28.750814566500001</v>
      </c>
      <c r="E47" s="32" t="s">
        <v>6</v>
      </c>
      <c r="F47" s="32">
        <v>32.134818647099998</v>
      </c>
      <c r="G47" s="17" t="s">
        <v>413</v>
      </c>
      <c r="H47" s="17" t="s">
        <v>450</v>
      </c>
      <c r="I47" s="20" t="s">
        <v>472</v>
      </c>
      <c r="J47" s="17" t="s">
        <v>412</v>
      </c>
      <c r="K47" s="32">
        <v>0.9</v>
      </c>
      <c r="L47" s="36" t="s">
        <v>6</v>
      </c>
      <c r="M47" s="36" t="s">
        <v>6</v>
      </c>
      <c r="N47" s="36">
        <v>45.301110087199994</v>
      </c>
      <c r="O47" s="36" t="s">
        <v>6</v>
      </c>
      <c r="P47" s="36" t="s">
        <v>6</v>
      </c>
      <c r="Q47" s="21">
        <v>307</v>
      </c>
      <c r="R47" s="21" t="s">
        <v>6</v>
      </c>
      <c r="S47" s="21">
        <v>712</v>
      </c>
      <c r="T47" s="21" t="s">
        <v>6</v>
      </c>
      <c r="U47" s="21" t="s">
        <v>6</v>
      </c>
      <c r="V47" s="21" t="s">
        <v>6</v>
      </c>
      <c r="W47" s="21">
        <v>286</v>
      </c>
      <c r="X47" s="21" t="s">
        <v>6</v>
      </c>
      <c r="Y47" s="21" t="s">
        <v>6</v>
      </c>
      <c r="Z47" s="21" t="s">
        <v>6</v>
      </c>
      <c r="AA47" s="21" t="s">
        <v>6</v>
      </c>
      <c r="AB47" s="21">
        <v>492</v>
      </c>
      <c r="AC47" s="21" t="s">
        <v>6</v>
      </c>
      <c r="AD47" s="21" t="s">
        <v>6</v>
      </c>
      <c r="AE47" s="21" t="s">
        <v>6</v>
      </c>
      <c r="AF47" s="21" t="s">
        <v>6</v>
      </c>
      <c r="AG47" s="21" t="s">
        <v>6</v>
      </c>
      <c r="AH47" s="21">
        <v>307</v>
      </c>
      <c r="AI47" s="21" t="s">
        <v>6</v>
      </c>
      <c r="AJ47" s="21">
        <v>1489</v>
      </c>
      <c r="AK47" s="21" t="s">
        <v>6</v>
      </c>
      <c r="AL47" s="4"/>
      <c r="AM47" s="4"/>
      <c r="AN47" s="4"/>
      <c r="AO47" s="4"/>
      <c r="AP47" s="4"/>
      <c r="AQ47" s="4"/>
      <c r="AR47" s="4"/>
      <c r="AS47" s="4"/>
    </row>
    <row r="48" spans="1:45" x14ac:dyDescent="0.25">
      <c r="A48" s="17" t="s">
        <v>46</v>
      </c>
      <c r="B48" s="32">
        <v>0.2194211244</v>
      </c>
      <c r="C48" s="32" t="s">
        <v>6</v>
      </c>
      <c r="D48" s="32">
        <v>46.305341922099998</v>
      </c>
      <c r="E48" s="32" t="s">
        <v>6</v>
      </c>
      <c r="F48" s="32">
        <v>46.524763046499999</v>
      </c>
      <c r="G48" s="17" t="s">
        <v>473</v>
      </c>
      <c r="H48" s="17" t="s">
        <v>450</v>
      </c>
      <c r="I48" s="20" t="s">
        <v>474</v>
      </c>
      <c r="J48" s="17" t="s">
        <v>412</v>
      </c>
      <c r="K48" s="32">
        <v>0.9</v>
      </c>
      <c r="L48" s="36" t="s">
        <v>6</v>
      </c>
      <c r="M48" s="36" t="s">
        <v>6</v>
      </c>
      <c r="N48" s="36">
        <v>51.9723206277</v>
      </c>
      <c r="O48" s="36" t="s">
        <v>6</v>
      </c>
      <c r="P48" s="36" t="s">
        <v>6</v>
      </c>
      <c r="Q48" s="21">
        <v>20</v>
      </c>
      <c r="R48" s="21" t="s">
        <v>6</v>
      </c>
      <c r="S48" s="21">
        <v>2585</v>
      </c>
      <c r="T48" s="21" t="s">
        <v>6</v>
      </c>
      <c r="U48" s="21" t="s">
        <v>6</v>
      </c>
      <c r="V48" s="21" t="s">
        <v>6</v>
      </c>
      <c r="W48" s="21">
        <v>1730</v>
      </c>
      <c r="X48" s="21" t="s">
        <v>6</v>
      </c>
      <c r="Y48" s="21" t="s">
        <v>6</v>
      </c>
      <c r="Z48" s="21" t="s">
        <v>6</v>
      </c>
      <c r="AA48" s="21" t="s">
        <v>6</v>
      </c>
      <c r="AB48" s="21" t="s">
        <v>6</v>
      </c>
      <c r="AC48" s="21" t="s">
        <v>6</v>
      </c>
      <c r="AD48" s="21" t="s">
        <v>6</v>
      </c>
      <c r="AE48" s="21" t="s">
        <v>6</v>
      </c>
      <c r="AF48" s="21" t="s">
        <v>6</v>
      </c>
      <c r="AG48" s="21" t="s">
        <v>6</v>
      </c>
      <c r="AH48" s="21">
        <v>20</v>
      </c>
      <c r="AI48" s="21" t="s">
        <v>6</v>
      </c>
      <c r="AJ48" s="21">
        <v>4315</v>
      </c>
      <c r="AK48" s="21" t="s">
        <v>6</v>
      </c>
      <c r="AL48" s="4"/>
      <c r="AM48" s="4"/>
      <c r="AN48" s="4"/>
      <c r="AO48" s="4"/>
      <c r="AP48" s="4"/>
      <c r="AQ48" s="4"/>
      <c r="AR48" s="4"/>
      <c r="AS48" s="4"/>
    </row>
    <row r="49" spans="1:45" x14ac:dyDescent="0.25">
      <c r="A49" s="17" t="s">
        <v>47</v>
      </c>
      <c r="B49" s="32" t="s">
        <v>6</v>
      </c>
      <c r="C49" s="32" t="s">
        <v>6</v>
      </c>
      <c r="D49" s="32" t="s">
        <v>6</v>
      </c>
      <c r="E49" s="32">
        <v>61.938259074599998</v>
      </c>
      <c r="F49" s="32">
        <v>61.938259074599998</v>
      </c>
      <c r="G49" s="17" t="s">
        <v>475</v>
      </c>
      <c r="H49" s="17" t="s">
        <v>450</v>
      </c>
      <c r="I49" s="20" t="s">
        <v>443</v>
      </c>
      <c r="J49" s="17" t="s">
        <v>412</v>
      </c>
      <c r="K49" s="32" t="s">
        <v>581</v>
      </c>
      <c r="L49" s="36" t="s">
        <v>6</v>
      </c>
      <c r="M49" s="36" t="s">
        <v>6</v>
      </c>
      <c r="N49" s="36">
        <v>49.55060725968</v>
      </c>
      <c r="O49" s="36">
        <v>12.38765181492</v>
      </c>
      <c r="P49" s="36" t="s">
        <v>6</v>
      </c>
      <c r="Q49" s="21" t="s">
        <v>6</v>
      </c>
      <c r="R49" s="21" t="s">
        <v>6</v>
      </c>
      <c r="S49" s="21" t="s">
        <v>6</v>
      </c>
      <c r="T49" s="21">
        <v>376</v>
      </c>
      <c r="U49" s="21" t="s">
        <v>6</v>
      </c>
      <c r="V49" s="21" t="s">
        <v>6</v>
      </c>
      <c r="W49" s="21" t="s">
        <v>6</v>
      </c>
      <c r="X49" s="21" t="s">
        <v>6</v>
      </c>
      <c r="Y49" s="21" t="s">
        <v>6</v>
      </c>
      <c r="Z49" s="21" t="s">
        <v>6</v>
      </c>
      <c r="AA49" s="21" t="s">
        <v>6</v>
      </c>
      <c r="AB49" s="21" t="s">
        <v>6</v>
      </c>
      <c r="AC49" s="21" t="s">
        <v>6</v>
      </c>
      <c r="AD49" s="21" t="s">
        <v>6</v>
      </c>
      <c r="AE49" s="21" t="s">
        <v>6</v>
      </c>
      <c r="AF49" s="21" t="s">
        <v>6</v>
      </c>
      <c r="AG49" s="21" t="s">
        <v>6</v>
      </c>
      <c r="AH49" s="21" t="s">
        <v>6</v>
      </c>
      <c r="AI49" s="21" t="s">
        <v>6</v>
      </c>
      <c r="AJ49" s="21" t="s">
        <v>6</v>
      </c>
      <c r="AK49" s="21">
        <v>376</v>
      </c>
      <c r="AL49" s="4"/>
      <c r="AM49" s="4"/>
      <c r="AN49" s="4"/>
      <c r="AO49" s="4"/>
      <c r="AP49" s="4"/>
      <c r="AQ49" s="4"/>
      <c r="AR49" s="4"/>
      <c r="AS49" s="4"/>
    </row>
    <row r="50" spans="1:45" x14ac:dyDescent="0.25">
      <c r="A50" s="17" t="s">
        <v>48</v>
      </c>
      <c r="B50" s="32" t="s">
        <v>6</v>
      </c>
      <c r="C50" s="32" t="s">
        <v>6</v>
      </c>
      <c r="D50" s="32" t="s">
        <v>6</v>
      </c>
      <c r="E50" s="32">
        <v>66.464431767999997</v>
      </c>
      <c r="F50" s="32">
        <v>66.464431767999997</v>
      </c>
      <c r="G50" s="17" t="s">
        <v>429</v>
      </c>
      <c r="H50" s="17" t="s">
        <v>450</v>
      </c>
      <c r="I50" s="20" t="s">
        <v>462</v>
      </c>
      <c r="J50" s="17" t="s">
        <v>412</v>
      </c>
      <c r="K50" s="32" t="s">
        <v>583</v>
      </c>
      <c r="L50" s="36" t="s">
        <v>6</v>
      </c>
      <c r="M50" s="36" t="s">
        <v>6</v>
      </c>
      <c r="N50" s="36">
        <v>66.464431767999997</v>
      </c>
      <c r="O50" s="36" t="s">
        <v>6</v>
      </c>
      <c r="P50" s="36" t="s">
        <v>6</v>
      </c>
      <c r="Q50" s="21" t="s">
        <v>6</v>
      </c>
      <c r="R50" s="21" t="s">
        <v>6</v>
      </c>
      <c r="S50" s="21" t="s">
        <v>6</v>
      </c>
      <c r="T50" s="21">
        <v>404</v>
      </c>
      <c r="U50" s="21" t="s">
        <v>6</v>
      </c>
      <c r="V50" s="21" t="s">
        <v>6</v>
      </c>
      <c r="W50" s="21" t="s">
        <v>6</v>
      </c>
      <c r="X50" s="21" t="s">
        <v>6</v>
      </c>
      <c r="Y50" s="21" t="s">
        <v>6</v>
      </c>
      <c r="Z50" s="21" t="s">
        <v>6</v>
      </c>
      <c r="AA50" s="21" t="s">
        <v>6</v>
      </c>
      <c r="AB50" s="21" t="s">
        <v>6</v>
      </c>
      <c r="AC50" s="21" t="s">
        <v>6</v>
      </c>
      <c r="AD50" s="21" t="s">
        <v>6</v>
      </c>
      <c r="AE50" s="21" t="s">
        <v>6</v>
      </c>
      <c r="AF50" s="21" t="s">
        <v>6</v>
      </c>
      <c r="AG50" s="21" t="s">
        <v>6</v>
      </c>
      <c r="AH50" s="21" t="s">
        <v>6</v>
      </c>
      <c r="AI50" s="21" t="s">
        <v>6</v>
      </c>
      <c r="AJ50" s="21" t="s">
        <v>6</v>
      </c>
      <c r="AK50" s="21">
        <v>404</v>
      </c>
      <c r="AL50" s="4"/>
      <c r="AM50" s="4"/>
      <c r="AN50" s="4"/>
      <c r="AO50" s="4"/>
      <c r="AP50" s="4"/>
      <c r="AQ50" s="4"/>
      <c r="AR50" s="4"/>
      <c r="AS50" s="4"/>
    </row>
    <row r="51" spans="1:45" x14ac:dyDescent="0.25">
      <c r="A51" s="17" t="s">
        <v>49</v>
      </c>
      <c r="B51" s="32" t="s">
        <v>6</v>
      </c>
      <c r="C51" s="32" t="s">
        <v>6</v>
      </c>
      <c r="D51" s="32" t="s">
        <v>6</v>
      </c>
      <c r="E51" s="32" t="s">
        <v>6</v>
      </c>
      <c r="F51" s="32" t="s">
        <v>6</v>
      </c>
      <c r="G51" s="17" t="s">
        <v>413</v>
      </c>
      <c r="H51" s="17" t="s">
        <v>406</v>
      </c>
      <c r="I51" s="20" t="s">
        <v>476</v>
      </c>
      <c r="J51" s="17" t="s">
        <v>477</v>
      </c>
      <c r="K51" s="32" t="s">
        <v>584</v>
      </c>
      <c r="L51" s="36" t="s">
        <v>6</v>
      </c>
      <c r="M51" s="36" t="s">
        <v>6</v>
      </c>
      <c r="N51" s="36">
        <v>56.364435170889998</v>
      </c>
      <c r="O51" s="36">
        <v>24.156186501810001</v>
      </c>
      <c r="P51" s="36" t="s">
        <v>6</v>
      </c>
      <c r="Q51" s="21" t="s">
        <v>6</v>
      </c>
      <c r="R51" s="21" t="s">
        <v>6</v>
      </c>
      <c r="S51" s="21" t="s">
        <v>6</v>
      </c>
      <c r="T51" s="21" t="s">
        <v>6</v>
      </c>
      <c r="U51" s="21" t="s">
        <v>6</v>
      </c>
      <c r="V51" s="21" t="s">
        <v>6</v>
      </c>
      <c r="W51" s="21" t="s">
        <v>6</v>
      </c>
      <c r="X51" s="21" t="s">
        <v>6</v>
      </c>
      <c r="Y51" s="21" t="s">
        <v>6</v>
      </c>
      <c r="Z51" s="21" t="s">
        <v>6</v>
      </c>
      <c r="AA51" s="21" t="s">
        <v>6</v>
      </c>
      <c r="AB51" s="21" t="s">
        <v>6</v>
      </c>
      <c r="AC51" s="21" t="s">
        <v>6</v>
      </c>
      <c r="AD51" s="21" t="s">
        <v>6</v>
      </c>
      <c r="AE51" s="21" t="s">
        <v>6</v>
      </c>
      <c r="AF51" s="21" t="s">
        <v>6</v>
      </c>
      <c r="AG51" s="21" t="s">
        <v>6</v>
      </c>
      <c r="AH51" s="21" t="s">
        <v>6</v>
      </c>
      <c r="AI51" s="21" t="s">
        <v>6</v>
      </c>
      <c r="AJ51" s="21" t="s">
        <v>6</v>
      </c>
      <c r="AK51" s="21" t="s">
        <v>6</v>
      </c>
      <c r="AL51" s="4"/>
      <c r="AM51" s="4"/>
      <c r="AN51" s="4"/>
      <c r="AO51" s="4"/>
      <c r="AP51" s="4"/>
      <c r="AQ51" s="4"/>
      <c r="AR51" s="4"/>
      <c r="AS51" s="4"/>
    </row>
    <row r="52" spans="1:45" x14ac:dyDescent="0.25">
      <c r="A52" s="17" t="s">
        <v>50</v>
      </c>
      <c r="B52" s="32">
        <v>33.4247511473</v>
      </c>
      <c r="C52" s="32" t="s">
        <v>6</v>
      </c>
      <c r="D52" s="32" t="s">
        <v>6</v>
      </c>
      <c r="E52" s="32" t="s">
        <v>6</v>
      </c>
      <c r="F52" s="32">
        <v>33.4247511473</v>
      </c>
      <c r="G52" s="17" t="s">
        <v>434</v>
      </c>
      <c r="H52" s="17" t="s">
        <v>450</v>
      </c>
      <c r="I52" s="20" t="s">
        <v>478</v>
      </c>
      <c r="J52" s="17" t="s">
        <v>466</v>
      </c>
      <c r="K52" s="32">
        <v>0.9</v>
      </c>
      <c r="L52" s="36" t="s">
        <v>6</v>
      </c>
      <c r="M52" s="36" t="s">
        <v>6</v>
      </c>
      <c r="N52" s="36">
        <v>33.4247511473</v>
      </c>
      <c r="O52" s="36" t="s">
        <v>6</v>
      </c>
      <c r="P52" s="36" t="s">
        <v>6</v>
      </c>
      <c r="Q52" s="21">
        <v>1019</v>
      </c>
      <c r="R52" s="21" t="s">
        <v>6</v>
      </c>
      <c r="S52" s="21" t="s">
        <v>6</v>
      </c>
      <c r="T52" s="21" t="s">
        <v>6</v>
      </c>
      <c r="U52" s="21">
        <v>581</v>
      </c>
      <c r="V52" s="21" t="s">
        <v>6</v>
      </c>
      <c r="W52" s="21" t="s">
        <v>6</v>
      </c>
      <c r="X52" s="21" t="s">
        <v>6</v>
      </c>
      <c r="Y52" s="21" t="s">
        <v>6</v>
      </c>
      <c r="Z52" s="21" t="s">
        <v>6</v>
      </c>
      <c r="AA52" s="21" t="s">
        <v>6</v>
      </c>
      <c r="AB52" s="21" t="s">
        <v>6</v>
      </c>
      <c r="AC52" s="21" t="s">
        <v>6</v>
      </c>
      <c r="AD52" s="21" t="s">
        <v>6</v>
      </c>
      <c r="AE52" s="21" t="s">
        <v>6</v>
      </c>
      <c r="AF52" s="21" t="s">
        <v>6</v>
      </c>
      <c r="AG52" s="21" t="s">
        <v>6</v>
      </c>
      <c r="AH52" s="21">
        <v>1600</v>
      </c>
      <c r="AI52" s="21" t="s">
        <v>6</v>
      </c>
      <c r="AJ52" s="21" t="s">
        <v>6</v>
      </c>
      <c r="AK52" s="21" t="s">
        <v>6</v>
      </c>
      <c r="AL52" s="4"/>
      <c r="AM52" s="4"/>
      <c r="AN52" s="4"/>
      <c r="AO52" s="4"/>
      <c r="AP52" s="4"/>
      <c r="AQ52" s="4"/>
      <c r="AR52" s="4"/>
      <c r="AS52" s="4"/>
    </row>
    <row r="53" spans="1:45" x14ac:dyDescent="0.25">
      <c r="A53" s="17" t="s">
        <v>51</v>
      </c>
      <c r="B53" s="32" t="s">
        <v>6</v>
      </c>
      <c r="C53" s="32" t="s">
        <v>6</v>
      </c>
      <c r="D53" s="32">
        <v>70.259617997000007</v>
      </c>
      <c r="E53" s="32" t="s">
        <v>6</v>
      </c>
      <c r="F53" s="32">
        <v>70.259617997000007</v>
      </c>
      <c r="G53" s="17" t="s">
        <v>479</v>
      </c>
      <c r="H53" s="17" t="s">
        <v>450</v>
      </c>
      <c r="I53" s="20" t="s">
        <v>472</v>
      </c>
      <c r="J53" s="17" t="s">
        <v>477</v>
      </c>
      <c r="K53" s="32">
        <v>1</v>
      </c>
      <c r="L53" s="36" t="s">
        <v>6</v>
      </c>
      <c r="M53" s="36" t="s">
        <v>6</v>
      </c>
      <c r="N53" s="36">
        <v>31.616828098650004</v>
      </c>
      <c r="O53" s="36">
        <v>38.64278989835001</v>
      </c>
      <c r="P53" s="36" t="s">
        <v>6</v>
      </c>
      <c r="Q53" s="21" t="s">
        <v>6</v>
      </c>
      <c r="R53" s="21" t="s">
        <v>6</v>
      </c>
      <c r="S53" s="21">
        <v>1918</v>
      </c>
      <c r="T53" s="21" t="s">
        <v>6</v>
      </c>
      <c r="U53" s="21" t="s">
        <v>6</v>
      </c>
      <c r="V53" s="21" t="s">
        <v>6</v>
      </c>
      <c r="W53" s="21">
        <v>794</v>
      </c>
      <c r="X53" s="21" t="s">
        <v>6</v>
      </c>
      <c r="Y53" s="21" t="s">
        <v>6</v>
      </c>
      <c r="Z53" s="21" t="s">
        <v>6</v>
      </c>
      <c r="AA53" s="21" t="s">
        <v>6</v>
      </c>
      <c r="AB53" s="21" t="s">
        <v>6</v>
      </c>
      <c r="AC53" s="21" t="s">
        <v>6</v>
      </c>
      <c r="AD53" s="21" t="s">
        <v>6</v>
      </c>
      <c r="AE53" s="21" t="s">
        <v>6</v>
      </c>
      <c r="AF53" s="21" t="s">
        <v>6</v>
      </c>
      <c r="AG53" s="21" t="s">
        <v>6</v>
      </c>
      <c r="AH53" s="21" t="s">
        <v>6</v>
      </c>
      <c r="AI53" s="21" t="s">
        <v>6</v>
      </c>
      <c r="AJ53" s="21">
        <v>2712</v>
      </c>
      <c r="AK53" s="21" t="s">
        <v>6</v>
      </c>
      <c r="AL53" s="4"/>
      <c r="AM53" s="4"/>
      <c r="AN53" s="4"/>
      <c r="AO53" s="4"/>
      <c r="AP53" s="4"/>
      <c r="AQ53" s="4"/>
      <c r="AR53" s="4"/>
      <c r="AS53" s="4"/>
    </row>
    <row r="54" spans="1:45" x14ac:dyDescent="0.25">
      <c r="A54" s="17" t="s">
        <v>52</v>
      </c>
      <c r="B54" s="32">
        <v>55.402763821799994</v>
      </c>
      <c r="C54" s="32" t="s">
        <v>6</v>
      </c>
      <c r="D54" s="32" t="s">
        <v>6</v>
      </c>
      <c r="E54" s="32" t="s">
        <v>6</v>
      </c>
      <c r="F54" s="32">
        <v>55.402763821799994</v>
      </c>
      <c r="G54" s="17" t="s">
        <v>480</v>
      </c>
      <c r="H54" s="17" t="s">
        <v>406</v>
      </c>
      <c r="I54" s="20" t="s">
        <v>481</v>
      </c>
      <c r="J54" s="17" t="s">
        <v>477</v>
      </c>
      <c r="K54" s="32">
        <v>0.9</v>
      </c>
      <c r="L54" s="36" t="s">
        <v>6</v>
      </c>
      <c r="M54" s="36" t="s">
        <v>6</v>
      </c>
      <c r="N54" s="36">
        <v>16.620829146539997</v>
      </c>
      <c r="O54" s="36">
        <v>38.78193467525999</v>
      </c>
      <c r="P54" s="36" t="s">
        <v>6</v>
      </c>
      <c r="Q54" s="21">
        <v>1689</v>
      </c>
      <c r="R54" s="21" t="s">
        <v>6</v>
      </c>
      <c r="S54" s="21" t="s">
        <v>6</v>
      </c>
      <c r="T54" s="21" t="s">
        <v>6</v>
      </c>
      <c r="U54" s="21">
        <v>963</v>
      </c>
      <c r="V54" s="21" t="s">
        <v>6</v>
      </c>
      <c r="W54" s="21" t="s">
        <v>6</v>
      </c>
      <c r="X54" s="21" t="s">
        <v>6</v>
      </c>
      <c r="Y54" s="21" t="s">
        <v>6</v>
      </c>
      <c r="Z54" s="21" t="s">
        <v>6</v>
      </c>
      <c r="AA54" s="21" t="s">
        <v>6</v>
      </c>
      <c r="AB54" s="21" t="s">
        <v>6</v>
      </c>
      <c r="AC54" s="21" t="s">
        <v>6</v>
      </c>
      <c r="AD54" s="21" t="s">
        <v>6</v>
      </c>
      <c r="AE54" s="21" t="s">
        <v>6</v>
      </c>
      <c r="AF54" s="21" t="s">
        <v>6</v>
      </c>
      <c r="AG54" s="21" t="s">
        <v>6</v>
      </c>
      <c r="AH54" s="21">
        <v>2652</v>
      </c>
      <c r="AI54" s="21" t="s">
        <v>6</v>
      </c>
      <c r="AJ54" s="21" t="s">
        <v>6</v>
      </c>
      <c r="AK54" s="21" t="s">
        <v>6</v>
      </c>
      <c r="AL54" s="4"/>
      <c r="AM54" s="4"/>
      <c r="AN54" s="4"/>
      <c r="AO54" s="4"/>
      <c r="AP54" s="4"/>
      <c r="AQ54" s="4"/>
      <c r="AR54" s="4"/>
      <c r="AS54" s="4"/>
    </row>
    <row r="55" spans="1:45" x14ac:dyDescent="0.25">
      <c r="A55" s="17" t="s">
        <v>53</v>
      </c>
      <c r="B55" s="32" t="s">
        <v>6</v>
      </c>
      <c r="C55" s="32" t="s">
        <v>6</v>
      </c>
      <c r="D55" s="32">
        <v>52.0134947942</v>
      </c>
      <c r="E55" s="32" t="s">
        <v>6</v>
      </c>
      <c r="F55" s="32">
        <v>52.0134947942</v>
      </c>
      <c r="G55" s="17" t="s">
        <v>482</v>
      </c>
      <c r="H55" s="17" t="s">
        <v>406</v>
      </c>
      <c r="I55" s="20" t="s">
        <v>483</v>
      </c>
      <c r="J55" s="17" t="s">
        <v>477</v>
      </c>
      <c r="K55" s="32" t="s">
        <v>550</v>
      </c>
      <c r="L55" s="36" t="s">
        <v>6</v>
      </c>
      <c r="M55" s="36">
        <v>10.40269895884</v>
      </c>
      <c r="N55" s="36">
        <v>41.610795835360001</v>
      </c>
      <c r="O55" s="36" t="s">
        <v>6</v>
      </c>
      <c r="P55" s="36" t="s">
        <v>6</v>
      </c>
      <c r="Q55" s="21" t="s">
        <v>6</v>
      </c>
      <c r="R55" s="21" t="s">
        <v>6</v>
      </c>
      <c r="S55" s="21">
        <v>1420</v>
      </c>
      <c r="T55" s="21" t="s">
        <v>6</v>
      </c>
      <c r="U55" s="21" t="s">
        <v>6</v>
      </c>
      <c r="V55" s="21" t="s">
        <v>6</v>
      </c>
      <c r="W55" s="21">
        <v>588</v>
      </c>
      <c r="X55" s="21" t="s">
        <v>6</v>
      </c>
      <c r="Y55" s="21" t="s">
        <v>6</v>
      </c>
      <c r="Z55" s="21" t="s">
        <v>6</v>
      </c>
      <c r="AA55" s="21" t="s">
        <v>6</v>
      </c>
      <c r="AB55" s="21" t="s">
        <v>6</v>
      </c>
      <c r="AC55" s="21" t="s">
        <v>6</v>
      </c>
      <c r="AD55" s="21" t="s">
        <v>6</v>
      </c>
      <c r="AE55" s="21" t="s">
        <v>6</v>
      </c>
      <c r="AF55" s="21" t="s">
        <v>6</v>
      </c>
      <c r="AG55" s="21" t="s">
        <v>6</v>
      </c>
      <c r="AH55" s="21" t="s">
        <v>6</v>
      </c>
      <c r="AI55" s="21" t="s">
        <v>6</v>
      </c>
      <c r="AJ55" s="21">
        <v>2007</v>
      </c>
      <c r="AK55" s="21" t="s">
        <v>6</v>
      </c>
      <c r="AL55" s="4"/>
      <c r="AM55" s="4"/>
      <c r="AN55" s="4"/>
      <c r="AO55" s="4"/>
      <c r="AP55" s="4"/>
      <c r="AQ55" s="4"/>
      <c r="AR55" s="4"/>
      <c r="AS55" s="4"/>
    </row>
    <row r="56" spans="1:45" x14ac:dyDescent="0.25">
      <c r="A56" s="17" t="s">
        <v>280</v>
      </c>
      <c r="B56" s="32" t="s">
        <v>6</v>
      </c>
      <c r="C56" s="32" t="s">
        <v>6</v>
      </c>
      <c r="D56" s="32">
        <v>69.103884636800004</v>
      </c>
      <c r="E56" s="32" t="s">
        <v>6</v>
      </c>
      <c r="F56" s="32">
        <v>69.103884636800004</v>
      </c>
      <c r="G56" s="17" t="s">
        <v>482</v>
      </c>
      <c r="H56" s="17" t="s">
        <v>450</v>
      </c>
      <c r="I56" s="20" t="s">
        <v>483</v>
      </c>
      <c r="J56" s="17" t="s">
        <v>477</v>
      </c>
      <c r="K56" s="32" t="s">
        <v>550</v>
      </c>
      <c r="L56" s="36" t="s">
        <v>6</v>
      </c>
      <c r="M56" s="36" t="s">
        <v>6</v>
      </c>
      <c r="N56" s="36">
        <v>55.283107709440003</v>
      </c>
      <c r="O56" s="36">
        <v>13.820776927360001</v>
      </c>
      <c r="P56" s="36" t="s">
        <v>6</v>
      </c>
      <c r="Q56" s="21" t="s">
        <v>6</v>
      </c>
      <c r="R56" s="21" t="s">
        <v>6</v>
      </c>
      <c r="S56" s="21">
        <v>1886</v>
      </c>
      <c r="T56" s="21" t="s">
        <v>6</v>
      </c>
      <c r="U56" s="21" t="s">
        <v>6</v>
      </c>
      <c r="V56" s="21" t="s">
        <v>6</v>
      </c>
      <c r="W56" s="21">
        <v>781</v>
      </c>
      <c r="X56" s="21" t="s">
        <v>6</v>
      </c>
      <c r="Y56" s="21" t="s">
        <v>6</v>
      </c>
      <c r="Z56" s="21" t="s">
        <v>6</v>
      </c>
      <c r="AA56" s="21" t="s">
        <v>6</v>
      </c>
      <c r="AB56" s="21" t="s">
        <v>6</v>
      </c>
      <c r="AC56" s="21" t="s">
        <v>6</v>
      </c>
      <c r="AD56" s="21" t="s">
        <v>6</v>
      </c>
      <c r="AE56" s="21" t="s">
        <v>6</v>
      </c>
      <c r="AF56" s="21" t="s">
        <v>6</v>
      </c>
      <c r="AG56" s="21" t="s">
        <v>6</v>
      </c>
      <c r="AH56" s="21" t="s">
        <v>6</v>
      </c>
      <c r="AI56" s="21" t="s">
        <v>6</v>
      </c>
      <c r="AJ56" s="21">
        <v>2667</v>
      </c>
      <c r="AK56" s="21" t="s">
        <v>6</v>
      </c>
      <c r="AL56" s="4"/>
      <c r="AM56" s="4"/>
      <c r="AN56" s="4"/>
      <c r="AO56" s="4"/>
      <c r="AP56" s="4"/>
      <c r="AQ56" s="4"/>
      <c r="AR56" s="4"/>
      <c r="AS56" s="4"/>
    </row>
    <row r="57" spans="1:45" x14ac:dyDescent="0.25">
      <c r="A57" s="17" t="s">
        <v>54</v>
      </c>
      <c r="B57" s="32">
        <v>13.8906219679</v>
      </c>
      <c r="C57" s="32" t="s">
        <v>6</v>
      </c>
      <c r="D57" s="32">
        <v>26.159798588299999</v>
      </c>
      <c r="E57" s="32" t="s">
        <v>6</v>
      </c>
      <c r="F57" s="32">
        <v>40.050420556199995</v>
      </c>
      <c r="G57" s="17" t="s">
        <v>427</v>
      </c>
      <c r="H57" s="17" t="s">
        <v>406</v>
      </c>
      <c r="I57" s="20" t="s">
        <v>447</v>
      </c>
      <c r="J57" s="17" t="s">
        <v>415</v>
      </c>
      <c r="K57" s="32" t="s">
        <v>583</v>
      </c>
      <c r="L57" s="36" t="s">
        <v>6</v>
      </c>
      <c r="M57" s="36" t="s">
        <v>6</v>
      </c>
      <c r="N57" s="36">
        <v>45.551296678999989</v>
      </c>
      <c r="O57" s="36" t="s">
        <v>6</v>
      </c>
      <c r="P57" s="36" t="s">
        <v>6</v>
      </c>
      <c r="Q57" s="21">
        <v>1567</v>
      </c>
      <c r="R57" s="21" t="s">
        <v>6</v>
      </c>
      <c r="S57" s="21">
        <v>967</v>
      </c>
      <c r="T57" s="21" t="s">
        <v>6</v>
      </c>
      <c r="U57" s="21">
        <v>808</v>
      </c>
      <c r="V57" s="21" t="s">
        <v>6</v>
      </c>
      <c r="W57" s="21" t="s">
        <v>6</v>
      </c>
      <c r="X57" s="21" t="s">
        <v>6</v>
      </c>
      <c r="Y57" s="21" t="s">
        <v>6</v>
      </c>
      <c r="Z57" s="21" t="s">
        <v>6</v>
      </c>
      <c r="AA57" s="21" t="s">
        <v>6</v>
      </c>
      <c r="AB57" s="21" t="s">
        <v>6</v>
      </c>
      <c r="AC57" s="21" t="s">
        <v>6</v>
      </c>
      <c r="AD57" s="21" t="s">
        <v>6</v>
      </c>
      <c r="AE57" s="21" t="s">
        <v>6</v>
      </c>
      <c r="AF57" s="21" t="s">
        <v>6</v>
      </c>
      <c r="AG57" s="21" t="s">
        <v>6</v>
      </c>
      <c r="AH57" s="21">
        <v>2375</v>
      </c>
      <c r="AI57" s="21" t="s">
        <v>6</v>
      </c>
      <c r="AJ57" s="21">
        <v>967</v>
      </c>
      <c r="AK57" s="21" t="s">
        <v>6</v>
      </c>
      <c r="AL57" s="4"/>
      <c r="AM57" s="4"/>
      <c r="AN57" s="4"/>
      <c r="AO57" s="4"/>
      <c r="AP57" s="4"/>
      <c r="AQ57" s="4"/>
      <c r="AR57" s="4"/>
      <c r="AS57" s="4"/>
    </row>
    <row r="58" spans="1:45" x14ac:dyDescent="0.25">
      <c r="A58" s="17" t="s">
        <v>55</v>
      </c>
      <c r="B58" s="32">
        <v>33.0048010103</v>
      </c>
      <c r="C58" s="32" t="s">
        <v>6</v>
      </c>
      <c r="D58" s="32">
        <v>25.0485351144</v>
      </c>
      <c r="E58" s="32" t="s">
        <v>6</v>
      </c>
      <c r="F58" s="32">
        <v>58.053336124699996</v>
      </c>
      <c r="G58" s="17" t="s">
        <v>484</v>
      </c>
      <c r="H58" s="17" t="s">
        <v>485</v>
      </c>
      <c r="I58" s="20" t="s">
        <v>486</v>
      </c>
      <c r="J58" s="17" t="s">
        <v>466</v>
      </c>
      <c r="K58" s="32" t="s">
        <v>585</v>
      </c>
      <c r="L58" s="36" t="s">
        <v>6</v>
      </c>
      <c r="M58" s="36">
        <v>15.158192255199999</v>
      </c>
      <c r="N58" s="36">
        <v>60.632769020799998</v>
      </c>
      <c r="O58" s="36" t="s">
        <v>6</v>
      </c>
      <c r="P58" s="36" t="s">
        <v>6</v>
      </c>
      <c r="Q58" s="21">
        <v>3723</v>
      </c>
      <c r="R58" s="21" t="s">
        <v>6</v>
      </c>
      <c r="S58" s="21">
        <v>926</v>
      </c>
      <c r="T58" s="21" t="s">
        <v>6</v>
      </c>
      <c r="U58" s="21">
        <v>1920</v>
      </c>
      <c r="V58" s="21" t="s">
        <v>6</v>
      </c>
      <c r="W58" s="21" t="s">
        <v>6</v>
      </c>
      <c r="X58" s="21" t="s">
        <v>6</v>
      </c>
      <c r="Y58" s="21" t="s">
        <v>6</v>
      </c>
      <c r="Z58" s="21" t="s">
        <v>6</v>
      </c>
      <c r="AA58" s="21" t="s">
        <v>6</v>
      </c>
      <c r="AB58" s="21" t="s">
        <v>6</v>
      </c>
      <c r="AC58" s="21" t="s">
        <v>6</v>
      </c>
      <c r="AD58" s="21" t="s">
        <v>6</v>
      </c>
      <c r="AE58" s="21" t="s">
        <v>6</v>
      </c>
      <c r="AF58" s="21" t="s">
        <v>6</v>
      </c>
      <c r="AG58" s="21" t="s">
        <v>6</v>
      </c>
      <c r="AH58" s="21">
        <v>5643</v>
      </c>
      <c r="AI58" s="21" t="s">
        <v>6</v>
      </c>
      <c r="AJ58" s="21">
        <v>926</v>
      </c>
      <c r="AK58" s="21" t="s">
        <v>6</v>
      </c>
      <c r="AL58" s="4"/>
      <c r="AM58" s="4"/>
      <c r="AN58" s="4"/>
      <c r="AO58" s="4"/>
      <c r="AP58" s="4"/>
      <c r="AQ58" s="4"/>
      <c r="AR58" s="4"/>
      <c r="AS58" s="4"/>
    </row>
    <row r="59" spans="1:45" x14ac:dyDescent="0.25">
      <c r="A59" s="17" t="s">
        <v>281</v>
      </c>
      <c r="B59" s="32">
        <v>11.1086908732</v>
      </c>
      <c r="C59" s="32" t="s">
        <v>6</v>
      </c>
      <c r="D59" s="32">
        <v>34.990622035599998</v>
      </c>
      <c r="E59" s="32" t="s">
        <v>6</v>
      </c>
      <c r="F59" s="32">
        <v>46.099312908800002</v>
      </c>
      <c r="G59" s="17" t="s">
        <v>427</v>
      </c>
      <c r="H59" s="17" t="s">
        <v>485</v>
      </c>
      <c r="I59" s="20" t="s">
        <v>430</v>
      </c>
      <c r="J59" s="17" t="s">
        <v>415</v>
      </c>
      <c r="K59" s="32" t="s">
        <v>584</v>
      </c>
      <c r="L59" s="36" t="s">
        <v>6</v>
      </c>
      <c r="M59" s="36" t="s">
        <v>6</v>
      </c>
      <c r="N59" s="36">
        <v>76.873334632199999</v>
      </c>
      <c r="O59" s="36" t="s">
        <v>6</v>
      </c>
      <c r="P59" s="36" t="s">
        <v>6</v>
      </c>
      <c r="Q59" s="21">
        <v>445</v>
      </c>
      <c r="R59" s="21" t="s">
        <v>6</v>
      </c>
      <c r="S59" s="21">
        <v>1106</v>
      </c>
      <c r="T59" s="21" t="s">
        <v>6</v>
      </c>
      <c r="U59" s="21" t="s">
        <v>6</v>
      </c>
      <c r="V59" s="21" t="s">
        <v>6</v>
      </c>
      <c r="W59" s="21">
        <v>2152</v>
      </c>
      <c r="X59" s="21" t="s">
        <v>6</v>
      </c>
      <c r="Y59" s="21" t="s">
        <v>6</v>
      </c>
      <c r="Z59" s="21">
        <v>553</v>
      </c>
      <c r="AA59" s="21" t="s">
        <v>6</v>
      </c>
      <c r="AB59" s="21" t="s">
        <v>6</v>
      </c>
      <c r="AC59" s="21" t="s">
        <v>6</v>
      </c>
      <c r="AD59" s="21" t="s">
        <v>6</v>
      </c>
      <c r="AE59" s="21" t="s">
        <v>6</v>
      </c>
      <c r="AF59" s="21" t="s">
        <v>6</v>
      </c>
      <c r="AG59" s="21" t="s">
        <v>6</v>
      </c>
      <c r="AH59" s="21">
        <v>998</v>
      </c>
      <c r="AI59" s="21" t="s">
        <v>6</v>
      </c>
      <c r="AJ59" s="21">
        <v>3258</v>
      </c>
      <c r="AK59" s="21" t="s">
        <v>6</v>
      </c>
      <c r="AL59" s="4"/>
      <c r="AM59" s="4"/>
      <c r="AN59" s="4"/>
      <c r="AO59" s="4"/>
      <c r="AP59" s="4"/>
      <c r="AQ59" s="4"/>
      <c r="AR59" s="4"/>
      <c r="AS59" s="4"/>
    </row>
    <row r="60" spans="1:45" x14ac:dyDescent="0.25">
      <c r="A60" s="17" t="s">
        <v>282</v>
      </c>
      <c r="B60" s="32">
        <v>43.2882858985</v>
      </c>
      <c r="C60" s="32" t="s">
        <v>6</v>
      </c>
      <c r="D60" s="32">
        <v>33.535984793400004</v>
      </c>
      <c r="E60" s="32" t="s">
        <v>6</v>
      </c>
      <c r="F60" s="32">
        <v>76.824270691900011</v>
      </c>
      <c r="G60" s="17" t="s">
        <v>487</v>
      </c>
      <c r="H60" s="17" t="s">
        <v>485</v>
      </c>
      <c r="I60" s="20" t="s">
        <v>451</v>
      </c>
      <c r="J60" s="17" t="s">
        <v>488</v>
      </c>
      <c r="K60" s="32" t="s">
        <v>572</v>
      </c>
      <c r="L60" s="36" t="s">
        <v>6</v>
      </c>
      <c r="M60" s="36" t="s">
        <v>6</v>
      </c>
      <c r="N60" s="36">
        <v>94.062377710000021</v>
      </c>
      <c r="O60" s="36" t="s">
        <v>6</v>
      </c>
      <c r="P60" s="36" t="s">
        <v>6</v>
      </c>
      <c r="Q60" s="21">
        <v>1735</v>
      </c>
      <c r="R60" s="21" t="s">
        <v>6</v>
      </c>
      <c r="S60" s="21">
        <v>1060</v>
      </c>
      <c r="T60" s="21" t="s">
        <v>6</v>
      </c>
      <c r="U60" s="21" t="s">
        <v>6</v>
      </c>
      <c r="V60" s="21" t="s">
        <v>6</v>
      </c>
      <c r="W60" s="21">
        <v>2063</v>
      </c>
      <c r="X60" s="21" t="s">
        <v>6</v>
      </c>
      <c r="Y60" s="21" t="s">
        <v>6</v>
      </c>
      <c r="Z60" s="21">
        <v>2155</v>
      </c>
      <c r="AA60" s="21" t="s">
        <v>6</v>
      </c>
      <c r="AB60" s="21" t="s">
        <v>6</v>
      </c>
      <c r="AC60" s="21" t="s">
        <v>6</v>
      </c>
      <c r="AD60" s="21" t="s">
        <v>6</v>
      </c>
      <c r="AE60" s="21" t="s">
        <v>6</v>
      </c>
      <c r="AF60" s="21" t="s">
        <v>6</v>
      </c>
      <c r="AG60" s="21" t="s">
        <v>6</v>
      </c>
      <c r="AH60" s="21">
        <v>3890</v>
      </c>
      <c r="AI60" s="21" t="s">
        <v>6</v>
      </c>
      <c r="AJ60" s="21">
        <v>3123</v>
      </c>
      <c r="AK60" s="21" t="s">
        <v>6</v>
      </c>
      <c r="AL60" s="4"/>
      <c r="AM60" s="4"/>
      <c r="AN60" s="4"/>
      <c r="AO60" s="4"/>
      <c r="AP60" s="4"/>
      <c r="AQ60" s="4"/>
      <c r="AR60" s="4"/>
      <c r="AS60" s="4"/>
    </row>
    <row r="61" spans="1:45" x14ac:dyDescent="0.25">
      <c r="A61" s="17" t="s">
        <v>283</v>
      </c>
      <c r="B61" s="32">
        <v>2.7347584619000003</v>
      </c>
      <c r="C61" s="32" t="s">
        <v>6</v>
      </c>
      <c r="D61" s="32">
        <v>26.172632121900001</v>
      </c>
      <c r="E61" s="32" t="s">
        <v>6</v>
      </c>
      <c r="F61" s="32">
        <v>28.907390583800002</v>
      </c>
      <c r="G61" s="17" t="s">
        <v>475</v>
      </c>
      <c r="H61" s="17" t="s">
        <v>406</v>
      </c>
      <c r="I61" s="20" t="s">
        <v>462</v>
      </c>
      <c r="J61" s="17" t="s">
        <v>412</v>
      </c>
      <c r="K61" s="32">
        <v>1</v>
      </c>
      <c r="L61" s="36" t="s">
        <v>6</v>
      </c>
      <c r="M61" s="36" t="s">
        <v>6</v>
      </c>
      <c r="N61" s="36">
        <v>55.252098413200002</v>
      </c>
      <c r="O61" s="36" t="s">
        <v>6</v>
      </c>
      <c r="P61" s="36" t="s">
        <v>6</v>
      </c>
      <c r="Q61" s="21">
        <v>110</v>
      </c>
      <c r="R61" s="21" t="s">
        <v>6</v>
      </c>
      <c r="S61" s="21">
        <v>827</v>
      </c>
      <c r="T61" s="21" t="s">
        <v>6</v>
      </c>
      <c r="U61" s="21" t="s">
        <v>6</v>
      </c>
      <c r="V61" s="21" t="s">
        <v>6</v>
      </c>
      <c r="W61" s="21">
        <v>1610</v>
      </c>
      <c r="X61" s="21" t="s">
        <v>6</v>
      </c>
      <c r="Y61" s="21" t="s">
        <v>6</v>
      </c>
      <c r="Z61" s="21">
        <v>136</v>
      </c>
      <c r="AA61" s="21" t="s">
        <v>6</v>
      </c>
      <c r="AB61" s="21" t="s">
        <v>6</v>
      </c>
      <c r="AC61" s="21" t="s">
        <v>6</v>
      </c>
      <c r="AD61" s="21" t="s">
        <v>6</v>
      </c>
      <c r="AE61" s="21" t="s">
        <v>6</v>
      </c>
      <c r="AF61" s="21" t="s">
        <v>6</v>
      </c>
      <c r="AG61" s="21" t="s">
        <v>6</v>
      </c>
      <c r="AH61" s="21">
        <v>246</v>
      </c>
      <c r="AI61" s="21" t="s">
        <v>6</v>
      </c>
      <c r="AJ61" s="21">
        <v>2437</v>
      </c>
      <c r="AK61" s="21" t="s">
        <v>6</v>
      </c>
      <c r="AL61" s="4"/>
      <c r="AM61" s="4"/>
      <c r="AN61" s="4"/>
      <c r="AO61" s="4"/>
      <c r="AP61" s="4"/>
      <c r="AQ61" s="4"/>
      <c r="AR61" s="4"/>
      <c r="AS61" s="4"/>
    </row>
    <row r="62" spans="1:45" x14ac:dyDescent="0.25">
      <c r="A62" s="17" t="s">
        <v>284</v>
      </c>
      <c r="B62" s="32" t="s">
        <v>6</v>
      </c>
      <c r="C62" s="32" t="s">
        <v>6</v>
      </c>
      <c r="D62" s="32">
        <v>38.077062070000004</v>
      </c>
      <c r="E62" s="32" t="s">
        <v>6</v>
      </c>
      <c r="F62" s="32">
        <v>38.077062070000004</v>
      </c>
      <c r="G62" s="17" t="s">
        <v>413</v>
      </c>
      <c r="H62" s="17" t="s">
        <v>406</v>
      </c>
      <c r="I62" s="20" t="s">
        <v>411</v>
      </c>
      <c r="J62" s="17" t="s">
        <v>489</v>
      </c>
      <c r="K62" s="32" t="s">
        <v>572</v>
      </c>
      <c r="L62" s="36" t="s">
        <v>6</v>
      </c>
      <c r="M62" s="36" t="s">
        <v>6</v>
      </c>
      <c r="N62" s="36">
        <v>60.321518423199997</v>
      </c>
      <c r="O62" s="36">
        <v>15.080379605799999</v>
      </c>
      <c r="P62" s="36" t="s">
        <v>6</v>
      </c>
      <c r="Q62" s="21" t="s">
        <v>6</v>
      </c>
      <c r="R62" s="21" t="s">
        <v>6</v>
      </c>
      <c r="S62" s="21">
        <v>1958</v>
      </c>
      <c r="T62" s="21" t="s">
        <v>6</v>
      </c>
      <c r="U62" s="21" t="s">
        <v>6</v>
      </c>
      <c r="V62" s="21" t="s">
        <v>6</v>
      </c>
      <c r="W62" s="21">
        <v>2727</v>
      </c>
      <c r="X62" s="21" t="s">
        <v>6</v>
      </c>
      <c r="Y62" s="21" t="s">
        <v>6</v>
      </c>
      <c r="Z62" s="21" t="s">
        <v>6</v>
      </c>
      <c r="AA62" s="21" t="s">
        <v>6</v>
      </c>
      <c r="AB62" s="21" t="s">
        <v>6</v>
      </c>
      <c r="AC62" s="21" t="s">
        <v>6</v>
      </c>
      <c r="AD62" s="21" t="s">
        <v>6</v>
      </c>
      <c r="AE62" s="21" t="s">
        <v>6</v>
      </c>
      <c r="AF62" s="21" t="s">
        <v>6</v>
      </c>
      <c r="AG62" s="21" t="s">
        <v>6</v>
      </c>
      <c r="AH62" s="21" t="s">
        <v>6</v>
      </c>
      <c r="AI62" s="21" t="s">
        <v>6</v>
      </c>
      <c r="AJ62" s="21">
        <v>4684</v>
      </c>
      <c r="AK62" s="21" t="s">
        <v>6</v>
      </c>
      <c r="AL62" s="4"/>
      <c r="AM62" s="4"/>
      <c r="AN62" s="4"/>
      <c r="AO62" s="4"/>
      <c r="AP62" s="4"/>
      <c r="AQ62" s="4"/>
      <c r="AR62" s="4"/>
      <c r="AS62" s="4"/>
    </row>
    <row r="63" spans="1:45" x14ac:dyDescent="0.25">
      <c r="A63" s="17" t="s">
        <v>285</v>
      </c>
      <c r="B63" s="32">
        <v>45.8041257653</v>
      </c>
      <c r="C63" s="32" t="s">
        <v>6</v>
      </c>
      <c r="D63" s="32">
        <v>33.1213826328</v>
      </c>
      <c r="E63" s="32" t="s">
        <v>6</v>
      </c>
      <c r="F63" s="32">
        <v>78.925508398099993</v>
      </c>
      <c r="G63" s="17" t="s">
        <v>484</v>
      </c>
      <c r="H63" s="17" t="s">
        <v>406</v>
      </c>
      <c r="I63" s="20" t="s">
        <v>407</v>
      </c>
      <c r="J63" s="17" t="s">
        <v>477</v>
      </c>
      <c r="K63" s="32" t="s">
        <v>550</v>
      </c>
      <c r="L63" s="36" t="s">
        <v>6</v>
      </c>
      <c r="M63" s="36" t="s">
        <v>6</v>
      </c>
      <c r="N63" s="36">
        <v>86.413726932799989</v>
      </c>
      <c r="O63" s="36" t="s">
        <v>6</v>
      </c>
      <c r="P63" s="36" t="s">
        <v>6</v>
      </c>
      <c r="Q63" s="21">
        <v>2222</v>
      </c>
      <c r="R63" s="21" t="s">
        <v>6</v>
      </c>
      <c r="S63" s="21">
        <v>576</v>
      </c>
      <c r="T63" s="21" t="s">
        <v>6</v>
      </c>
      <c r="U63" s="21">
        <v>1849</v>
      </c>
      <c r="V63" s="21" t="s">
        <v>6</v>
      </c>
      <c r="W63" s="21" t="s">
        <v>6</v>
      </c>
      <c r="X63" s="21" t="s">
        <v>6</v>
      </c>
      <c r="Y63" s="21" t="s">
        <v>6</v>
      </c>
      <c r="Z63" s="21">
        <v>1733</v>
      </c>
      <c r="AA63" s="21" t="s">
        <v>6</v>
      </c>
      <c r="AB63" s="21" t="s">
        <v>6</v>
      </c>
      <c r="AC63" s="21" t="s">
        <v>6</v>
      </c>
      <c r="AD63" s="21" t="s">
        <v>6</v>
      </c>
      <c r="AE63" s="21" t="s">
        <v>6</v>
      </c>
      <c r="AF63" s="21" t="s">
        <v>6</v>
      </c>
      <c r="AG63" s="21" t="s">
        <v>6</v>
      </c>
      <c r="AH63" s="21">
        <v>5804</v>
      </c>
      <c r="AI63" s="21" t="s">
        <v>6</v>
      </c>
      <c r="AJ63" s="21">
        <v>576</v>
      </c>
      <c r="AK63" s="21" t="s">
        <v>6</v>
      </c>
      <c r="AL63" s="4"/>
      <c r="AM63" s="4"/>
      <c r="AN63" s="4"/>
      <c r="AO63" s="4"/>
      <c r="AP63" s="4"/>
      <c r="AQ63" s="4"/>
      <c r="AR63" s="4"/>
      <c r="AS63" s="4"/>
    </row>
    <row r="64" spans="1:45" x14ac:dyDescent="0.25">
      <c r="A64" s="17" t="s">
        <v>286</v>
      </c>
      <c r="B64" s="32" t="s">
        <v>6</v>
      </c>
      <c r="C64" s="32" t="s">
        <v>6</v>
      </c>
      <c r="D64" s="32">
        <v>92.683669023500002</v>
      </c>
      <c r="E64" s="32" t="s">
        <v>6</v>
      </c>
      <c r="F64" s="32">
        <v>92.683669023500002</v>
      </c>
      <c r="G64" s="17" t="s">
        <v>490</v>
      </c>
      <c r="H64" s="17" t="s">
        <v>410</v>
      </c>
      <c r="I64" s="20" t="s">
        <v>491</v>
      </c>
      <c r="J64" s="17" t="s">
        <v>492</v>
      </c>
      <c r="K64" s="32">
        <v>0.9</v>
      </c>
      <c r="L64" s="36" t="s">
        <v>6</v>
      </c>
      <c r="M64" s="36">
        <v>9.2683669023500013</v>
      </c>
      <c r="N64" s="36">
        <v>83.415302121150006</v>
      </c>
      <c r="O64" s="36" t="s">
        <v>6</v>
      </c>
      <c r="P64" s="36" t="s">
        <v>6</v>
      </c>
      <c r="Q64" s="21" t="s">
        <v>6</v>
      </c>
      <c r="R64" s="21" t="s">
        <v>6</v>
      </c>
      <c r="S64" s="21">
        <v>1613</v>
      </c>
      <c r="T64" s="21" t="s">
        <v>6</v>
      </c>
      <c r="U64" s="21" t="s">
        <v>6</v>
      </c>
      <c r="V64" s="21" t="s">
        <v>6</v>
      </c>
      <c r="W64" s="21" t="s">
        <v>6</v>
      </c>
      <c r="X64" s="21" t="s">
        <v>6</v>
      </c>
      <c r="Y64" s="21" t="s">
        <v>6</v>
      </c>
      <c r="Z64" s="21" t="s">
        <v>6</v>
      </c>
      <c r="AA64" s="21" t="s">
        <v>6</v>
      </c>
      <c r="AB64" s="21" t="s">
        <v>6</v>
      </c>
      <c r="AC64" s="21" t="s">
        <v>6</v>
      </c>
      <c r="AD64" s="21" t="s">
        <v>6</v>
      </c>
      <c r="AE64" s="21" t="s">
        <v>6</v>
      </c>
      <c r="AF64" s="21" t="s">
        <v>6</v>
      </c>
      <c r="AG64" s="21" t="s">
        <v>6</v>
      </c>
      <c r="AH64" s="21" t="s">
        <v>6</v>
      </c>
      <c r="AI64" s="21" t="s">
        <v>6</v>
      </c>
      <c r="AJ64" s="21">
        <v>1613</v>
      </c>
      <c r="AK64" s="21" t="s">
        <v>6</v>
      </c>
      <c r="AL64" s="4"/>
      <c r="AM64" s="4"/>
      <c r="AN64" s="4"/>
      <c r="AO64" s="4"/>
      <c r="AP64" s="4"/>
      <c r="AQ64" s="4"/>
      <c r="AR64" s="4"/>
      <c r="AS64" s="4"/>
    </row>
    <row r="65" spans="1:45" x14ac:dyDescent="0.25">
      <c r="A65" s="17" t="s">
        <v>287</v>
      </c>
      <c r="B65" s="32" t="s">
        <v>6</v>
      </c>
      <c r="C65" s="32" t="s">
        <v>6</v>
      </c>
      <c r="D65" s="32" t="s">
        <v>6</v>
      </c>
      <c r="E65" s="32" t="s">
        <v>6</v>
      </c>
      <c r="F65" s="32" t="s">
        <v>6</v>
      </c>
      <c r="G65" s="17" t="s">
        <v>413</v>
      </c>
      <c r="H65" s="17" t="s">
        <v>406</v>
      </c>
      <c r="I65" s="20" t="s">
        <v>493</v>
      </c>
      <c r="J65" s="17" t="s">
        <v>477</v>
      </c>
      <c r="K65" s="32" t="s">
        <v>550</v>
      </c>
      <c r="L65" s="36" t="s">
        <v>6</v>
      </c>
      <c r="M65" s="36" t="s">
        <v>6</v>
      </c>
      <c r="N65" s="36">
        <v>55.5901664075</v>
      </c>
      <c r="O65" s="36" t="s">
        <v>6</v>
      </c>
      <c r="P65" s="36" t="s">
        <v>6</v>
      </c>
      <c r="Q65" s="21" t="s">
        <v>6</v>
      </c>
      <c r="R65" s="21" t="s">
        <v>6</v>
      </c>
      <c r="S65" s="21" t="s">
        <v>6</v>
      </c>
      <c r="T65" s="21" t="s">
        <v>6</v>
      </c>
      <c r="U65" s="21" t="s">
        <v>6</v>
      </c>
      <c r="V65" s="21" t="s">
        <v>6</v>
      </c>
      <c r="W65" s="21" t="s">
        <v>6</v>
      </c>
      <c r="X65" s="21" t="s">
        <v>6</v>
      </c>
      <c r="Y65" s="21" t="s">
        <v>6</v>
      </c>
      <c r="Z65" s="21" t="s">
        <v>6</v>
      </c>
      <c r="AA65" s="21" t="s">
        <v>6</v>
      </c>
      <c r="AB65" s="21" t="s">
        <v>6</v>
      </c>
      <c r="AC65" s="21" t="s">
        <v>6</v>
      </c>
      <c r="AD65" s="21" t="s">
        <v>6</v>
      </c>
      <c r="AE65" s="21" t="s">
        <v>6</v>
      </c>
      <c r="AF65" s="21" t="s">
        <v>6</v>
      </c>
      <c r="AG65" s="21" t="s">
        <v>6</v>
      </c>
      <c r="AH65" s="21" t="s">
        <v>6</v>
      </c>
      <c r="AI65" s="21" t="s">
        <v>6</v>
      </c>
      <c r="AJ65" s="21" t="s">
        <v>6</v>
      </c>
      <c r="AK65" s="21" t="s">
        <v>6</v>
      </c>
      <c r="AL65" s="4"/>
      <c r="AM65" s="4"/>
      <c r="AN65" s="4"/>
      <c r="AO65" s="4"/>
      <c r="AP65" s="4"/>
      <c r="AQ65" s="4"/>
      <c r="AR65" s="4"/>
      <c r="AS65" s="4"/>
    </row>
    <row r="66" spans="1:45" x14ac:dyDescent="0.25">
      <c r="A66" s="17" t="s">
        <v>288</v>
      </c>
      <c r="B66" s="32" t="s">
        <v>6</v>
      </c>
      <c r="C66" s="32" t="s">
        <v>6</v>
      </c>
      <c r="D66" s="32">
        <v>25.851994201900002</v>
      </c>
      <c r="E66" s="32" t="s">
        <v>6</v>
      </c>
      <c r="F66" s="32">
        <v>25.851994201900002</v>
      </c>
      <c r="G66" s="17" t="s">
        <v>442</v>
      </c>
      <c r="H66" s="17" t="s">
        <v>406</v>
      </c>
      <c r="I66" s="20" t="s">
        <v>453</v>
      </c>
      <c r="J66" s="17" t="s">
        <v>477</v>
      </c>
      <c r="K66" s="32" t="s">
        <v>550</v>
      </c>
      <c r="L66" s="36" t="s">
        <v>6</v>
      </c>
      <c r="M66" s="36">
        <v>28.662305060700003</v>
      </c>
      <c r="N66" s="36">
        <v>25.796074554630003</v>
      </c>
      <c r="O66" s="36">
        <v>2.8662305060700004</v>
      </c>
      <c r="P66" s="36" t="s">
        <v>6</v>
      </c>
      <c r="Q66" s="21" t="s">
        <v>6</v>
      </c>
      <c r="R66" s="21" t="s">
        <v>6</v>
      </c>
      <c r="S66" s="21">
        <v>450</v>
      </c>
      <c r="T66" s="21" t="s">
        <v>6</v>
      </c>
      <c r="U66" s="21" t="s">
        <v>6</v>
      </c>
      <c r="V66" s="21" t="s">
        <v>6</v>
      </c>
      <c r="W66" s="21" t="s">
        <v>6</v>
      </c>
      <c r="X66" s="21" t="s">
        <v>6</v>
      </c>
      <c r="Y66" s="21" t="s">
        <v>6</v>
      </c>
      <c r="Z66" s="21" t="s">
        <v>6</v>
      </c>
      <c r="AA66" s="21" t="s">
        <v>6</v>
      </c>
      <c r="AB66" s="21" t="s">
        <v>6</v>
      </c>
      <c r="AC66" s="21" t="s">
        <v>6</v>
      </c>
      <c r="AD66" s="21" t="s">
        <v>6</v>
      </c>
      <c r="AE66" s="21" t="s">
        <v>6</v>
      </c>
      <c r="AF66" s="21" t="s">
        <v>6</v>
      </c>
      <c r="AG66" s="21" t="s">
        <v>6</v>
      </c>
      <c r="AH66" s="21" t="s">
        <v>6</v>
      </c>
      <c r="AI66" s="21" t="s">
        <v>6</v>
      </c>
      <c r="AJ66" s="21">
        <v>450</v>
      </c>
      <c r="AK66" s="21" t="s">
        <v>6</v>
      </c>
      <c r="AL66" s="4"/>
      <c r="AM66" s="4"/>
      <c r="AN66" s="4"/>
      <c r="AO66" s="4"/>
      <c r="AP66" s="4"/>
      <c r="AQ66" s="4"/>
      <c r="AR66" s="4"/>
      <c r="AS66" s="4"/>
    </row>
    <row r="67" spans="1:45" x14ac:dyDescent="0.25">
      <c r="A67" s="17" t="s">
        <v>289</v>
      </c>
      <c r="B67" s="32" t="s">
        <v>6</v>
      </c>
      <c r="C67" s="32" t="s">
        <v>6</v>
      </c>
      <c r="D67" s="32">
        <v>44.743947363300002</v>
      </c>
      <c r="E67" s="32" t="s">
        <v>6</v>
      </c>
      <c r="F67" s="32">
        <v>44.743947363300002</v>
      </c>
      <c r="G67" s="17" t="s">
        <v>494</v>
      </c>
      <c r="H67" s="17" t="s">
        <v>406</v>
      </c>
      <c r="I67" s="20" t="s">
        <v>495</v>
      </c>
      <c r="J67" s="17" t="s">
        <v>477</v>
      </c>
      <c r="K67" s="32" t="s">
        <v>550</v>
      </c>
      <c r="L67" s="36" t="s">
        <v>6</v>
      </c>
      <c r="M67" s="36">
        <v>4.4743947363300007</v>
      </c>
      <c r="N67" s="36">
        <v>26.846368417979999</v>
      </c>
      <c r="O67" s="36">
        <v>13.42318420899</v>
      </c>
      <c r="P67" s="36" t="s">
        <v>6</v>
      </c>
      <c r="Q67" s="21" t="s">
        <v>6</v>
      </c>
      <c r="R67" s="21" t="s">
        <v>6</v>
      </c>
      <c r="S67" s="21">
        <v>1880</v>
      </c>
      <c r="T67" s="21" t="s">
        <v>6</v>
      </c>
      <c r="U67" s="21" t="s">
        <v>6</v>
      </c>
      <c r="V67" s="21" t="s">
        <v>6</v>
      </c>
      <c r="W67" s="21">
        <v>137</v>
      </c>
      <c r="X67" s="21" t="s">
        <v>6</v>
      </c>
      <c r="Y67" s="21" t="s">
        <v>6</v>
      </c>
      <c r="Z67" s="21" t="s">
        <v>6</v>
      </c>
      <c r="AA67" s="21" t="s">
        <v>6</v>
      </c>
      <c r="AB67" s="21" t="s">
        <v>6</v>
      </c>
      <c r="AC67" s="21" t="s">
        <v>6</v>
      </c>
      <c r="AD67" s="21" t="s">
        <v>6</v>
      </c>
      <c r="AE67" s="21" t="s">
        <v>6</v>
      </c>
      <c r="AF67" s="21" t="s">
        <v>6</v>
      </c>
      <c r="AG67" s="21" t="s">
        <v>6</v>
      </c>
      <c r="AH67" s="21" t="s">
        <v>6</v>
      </c>
      <c r="AI67" s="21" t="s">
        <v>6</v>
      </c>
      <c r="AJ67" s="21">
        <v>2017</v>
      </c>
      <c r="AK67" s="21" t="s">
        <v>6</v>
      </c>
      <c r="AL67" s="4"/>
      <c r="AM67" s="4"/>
      <c r="AN67" s="4"/>
      <c r="AO67" s="4"/>
      <c r="AP67" s="4"/>
      <c r="AQ67" s="4"/>
      <c r="AR67" s="4"/>
      <c r="AS67" s="4"/>
    </row>
    <row r="68" spans="1:45" x14ac:dyDescent="0.25">
      <c r="A68" s="17" t="s">
        <v>290</v>
      </c>
      <c r="B68" s="32" t="s">
        <v>6</v>
      </c>
      <c r="C68" s="32" t="s">
        <v>6</v>
      </c>
      <c r="D68" s="32">
        <v>35.691906020700003</v>
      </c>
      <c r="E68" s="32" t="s">
        <v>6</v>
      </c>
      <c r="F68" s="32">
        <v>35.691906020700003</v>
      </c>
      <c r="G68" s="17" t="s">
        <v>496</v>
      </c>
      <c r="H68" s="17" t="s">
        <v>497</v>
      </c>
      <c r="I68" s="20" t="s">
        <v>458</v>
      </c>
      <c r="J68" s="17" t="s">
        <v>477</v>
      </c>
      <c r="K68" s="32" t="s">
        <v>550</v>
      </c>
      <c r="L68" s="36" t="s">
        <v>6</v>
      </c>
      <c r="M68" s="36">
        <v>8.9200828259400016</v>
      </c>
      <c r="N68" s="36">
        <v>44.600414129700006</v>
      </c>
      <c r="O68" s="36">
        <v>5.9467218839600013</v>
      </c>
      <c r="P68" s="36" t="s">
        <v>6</v>
      </c>
      <c r="Q68" s="21" t="s">
        <v>6</v>
      </c>
      <c r="R68" s="21" t="s">
        <v>6</v>
      </c>
      <c r="S68" s="21">
        <v>621</v>
      </c>
      <c r="T68" s="21" t="s">
        <v>6</v>
      </c>
      <c r="U68" s="21" t="s">
        <v>6</v>
      </c>
      <c r="V68" s="21" t="s">
        <v>6</v>
      </c>
      <c r="W68" s="21" t="s">
        <v>6</v>
      </c>
      <c r="X68" s="21" t="s">
        <v>6</v>
      </c>
      <c r="Y68" s="21" t="s">
        <v>6</v>
      </c>
      <c r="Z68" s="21" t="s">
        <v>6</v>
      </c>
      <c r="AA68" s="21" t="s">
        <v>6</v>
      </c>
      <c r="AB68" s="21" t="s">
        <v>6</v>
      </c>
      <c r="AC68" s="21" t="s">
        <v>6</v>
      </c>
      <c r="AD68" s="21" t="s">
        <v>6</v>
      </c>
      <c r="AE68" s="21" t="s">
        <v>6</v>
      </c>
      <c r="AF68" s="21" t="s">
        <v>6</v>
      </c>
      <c r="AG68" s="21" t="s">
        <v>6</v>
      </c>
      <c r="AH68" s="21" t="s">
        <v>6</v>
      </c>
      <c r="AI68" s="21" t="s">
        <v>6</v>
      </c>
      <c r="AJ68" s="21">
        <v>621</v>
      </c>
      <c r="AK68" s="21" t="s">
        <v>6</v>
      </c>
      <c r="AL68" s="4"/>
      <c r="AM68" s="4"/>
      <c r="AN68" s="4"/>
      <c r="AO68" s="4"/>
      <c r="AP68" s="4"/>
      <c r="AQ68" s="4"/>
      <c r="AR68" s="4"/>
      <c r="AS68" s="4"/>
    </row>
    <row r="69" spans="1:45" x14ac:dyDescent="0.25">
      <c r="A69" s="17" t="s">
        <v>291</v>
      </c>
      <c r="B69" s="32" t="s">
        <v>6</v>
      </c>
      <c r="C69" s="32" t="s">
        <v>6</v>
      </c>
      <c r="D69" s="32">
        <v>38.505288214000004</v>
      </c>
      <c r="E69" s="32" t="s">
        <v>6</v>
      </c>
      <c r="F69" s="32">
        <v>38.505288214000004</v>
      </c>
      <c r="G69" s="17" t="s">
        <v>498</v>
      </c>
      <c r="H69" s="17" t="s">
        <v>497</v>
      </c>
      <c r="I69" s="20" t="s">
        <v>470</v>
      </c>
      <c r="J69" s="17" t="s">
        <v>477</v>
      </c>
      <c r="K69" s="32" t="s">
        <v>550</v>
      </c>
      <c r="L69" s="36" t="s">
        <v>6</v>
      </c>
      <c r="M69" s="36">
        <v>8.2686312375900002</v>
      </c>
      <c r="N69" s="36">
        <v>41.343156187950001</v>
      </c>
      <c r="O69" s="36">
        <v>5.5124208250600004</v>
      </c>
      <c r="P69" s="36" t="s">
        <v>6</v>
      </c>
      <c r="Q69" s="21" t="s">
        <v>6</v>
      </c>
      <c r="R69" s="21" t="s">
        <v>6</v>
      </c>
      <c r="S69" s="21">
        <v>670</v>
      </c>
      <c r="T69" s="21" t="s">
        <v>6</v>
      </c>
      <c r="U69" s="21" t="s">
        <v>6</v>
      </c>
      <c r="V69" s="21" t="s">
        <v>6</v>
      </c>
      <c r="W69" s="21" t="s">
        <v>6</v>
      </c>
      <c r="X69" s="21" t="s">
        <v>6</v>
      </c>
      <c r="Y69" s="21" t="s">
        <v>6</v>
      </c>
      <c r="Z69" s="21" t="s">
        <v>6</v>
      </c>
      <c r="AA69" s="21" t="s">
        <v>6</v>
      </c>
      <c r="AB69" s="21" t="s">
        <v>6</v>
      </c>
      <c r="AC69" s="21" t="s">
        <v>6</v>
      </c>
      <c r="AD69" s="21" t="s">
        <v>6</v>
      </c>
      <c r="AE69" s="21" t="s">
        <v>6</v>
      </c>
      <c r="AF69" s="21" t="s">
        <v>6</v>
      </c>
      <c r="AG69" s="21" t="s">
        <v>6</v>
      </c>
      <c r="AH69" s="21" t="s">
        <v>6</v>
      </c>
      <c r="AI69" s="21" t="s">
        <v>6</v>
      </c>
      <c r="AJ69" s="21">
        <v>670</v>
      </c>
      <c r="AK69" s="21" t="s">
        <v>6</v>
      </c>
      <c r="AL69" s="4"/>
      <c r="AM69" s="4"/>
      <c r="AN69" s="4"/>
      <c r="AO69" s="4"/>
      <c r="AP69" s="4"/>
      <c r="AQ69" s="4"/>
      <c r="AR69" s="4"/>
      <c r="AS69" s="4"/>
    </row>
    <row r="70" spans="1:45" x14ac:dyDescent="0.25">
      <c r="A70" s="17" t="s">
        <v>292</v>
      </c>
      <c r="B70" s="32" t="s">
        <v>6</v>
      </c>
      <c r="C70" s="32" t="s">
        <v>6</v>
      </c>
      <c r="D70" s="32">
        <v>22.299023669499999</v>
      </c>
      <c r="E70" s="32" t="s">
        <v>6</v>
      </c>
      <c r="F70" s="32">
        <v>22.299023669499999</v>
      </c>
      <c r="G70" s="17" t="s">
        <v>475</v>
      </c>
      <c r="H70" s="17" t="s">
        <v>406</v>
      </c>
      <c r="I70" s="20" t="s">
        <v>453</v>
      </c>
      <c r="J70" s="17" t="s">
        <v>477</v>
      </c>
      <c r="K70" s="32" t="s">
        <v>550</v>
      </c>
      <c r="L70" s="36" t="s">
        <v>6</v>
      </c>
      <c r="M70" s="36">
        <v>3.1435072648200002</v>
      </c>
      <c r="N70" s="36">
        <v>25.148058118560002</v>
      </c>
      <c r="O70" s="36">
        <v>3.1435072648200002</v>
      </c>
      <c r="P70" s="36" t="s">
        <v>6</v>
      </c>
      <c r="Q70" s="21" t="s">
        <v>6</v>
      </c>
      <c r="R70" s="21" t="s">
        <v>6</v>
      </c>
      <c r="S70" s="21">
        <v>388</v>
      </c>
      <c r="T70" s="21" t="s">
        <v>6</v>
      </c>
      <c r="U70" s="21" t="s">
        <v>6</v>
      </c>
      <c r="V70" s="21" t="s">
        <v>6</v>
      </c>
      <c r="W70" s="21" t="s">
        <v>6</v>
      </c>
      <c r="X70" s="21" t="s">
        <v>6</v>
      </c>
      <c r="Y70" s="21" t="s">
        <v>6</v>
      </c>
      <c r="Z70" s="21" t="s">
        <v>6</v>
      </c>
      <c r="AA70" s="21" t="s">
        <v>6</v>
      </c>
      <c r="AB70" s="21" t="s">
        <v>6</v>
      </c>
      <c r="AC70" s="21" t="s">
        <v>6</v>
      </c>
      <c r="AD70" s="21" t="s">
        <v>6</v>
      </c>
      <c r="AE70" s="21" t="s">
        <v>6</v>
      </c>
      <c r="AF70" s="21" t="s">
        <v>6</v>
      </c>
      <c r="AG70" s="21" t="s">
        <v>6</v>
      </c>
      <c r="AH70" s="21" t="s">
        <v>6</v>
      </c>
      <c r="AI70" s="21" t="s">
        <v>6</v>
      </c>
      <c r="AJ70" s="21">
        <v>388</v>
      </c>
      <c r="AK70" s="21" t="s">
        <v>6</v>
      </c>
      <c r="AL70" s="4"/>
      <c r="AM70" s="4"/>
      <c r="AN70" s="4"/>
      <c r="AO70" s="4"/>
      <c r="AP70" s="4"/>
      <c r="AQ70" s="4"/>
      <c r="AR70" s="4"/>
      <c r="AS70" s="4"/>
    </row>
    <row r="71" spans="1:45" x14ac:dyDescent="0.25">
      <c r="A71" s="17" t="s">
        <v>293</v>
      </c>
      <c r="B71" s="32">
        <v>79.996603219999997</v>
      </c>
      <c r="C71" s="32" t="s">
        <v>6</v>
      </c>
      <c r="D71" s="32" t="s">
        <v>6</v>
      </c>
      <c r="E71" s="32" t="s">
        <v>6</v>
      </c>
      <c r="F71" s="32">
        <v>79.996603219999997</v>
      </c>
      <c r="G71" s="17" t="s">
        <v>487</v>
      </c>
      <c r="H71" s="17" t="s">
        <v>406</v>
      </c>
      <c r="I71" s="20" t="s">
        <v>481</v>
      </c>
      <c r="J71" s="17" t="s">
        <v>499</v>
      </c>
      <c r="K71" s="32" t="s">
        <v>571</v>
      </c>
      <c r="L71" s="36" t="s">
        <v>6</v>
      </c>
      <c r="M71" s="36" t="s">
        <v>6</v>
      </c>
      <c r="N71" s="36">
        <v>47.997961931999995</v>
      </c>
      <c r="O71" s="36">
        <v>31.998641288000002</v>
      </c>
      <c r="P71" s="36" t="s">
        <v>6</v>
      </c>
      <c r="Q71" s="21">
        <v>2114</v>
      </c>
      <c r="R71" s="21" t="s">
        <v>6</v>
      </c>
      <c r="S71" s="21" t="s">
        <v>6</v>
      </c>
      <c r="T71" s="21" t="s">
        <v>6</v>
      </c>
      <c r="U71" s="21">
        <v>847</v>
      </c>
      <c r="V71" s="21" t="s">
        <v>6</v>
      </c>
      <c r="W71" s="21" t="s">
        <v>6</v>
      </c>
      <c r="X71" s="21" t="s">
        <v>6</v>
      </c>
      <c r="Y71" s="21" t="s">
        <v>6</v>
      </c>
      <c r="Z71" s="21" t="s">
        <v>6</v>
      </c>
      <c r="AA71" s="21" t="s">
        <v>6</v>
      </c>
      <c r="AB71" s="21" t="s">
        <v>6</v>
      </c>
      <c r="AC71" s="21" t="s">
        <v>6</v>
      </c>
      <c r="AD71" s="21" t="s">
        <v>6</v>
      </c>
      <c r="AE71" s="21" t="s">
        <v>6</v>
      </c>
      <c r="AF71" s="21" t="s">
        <v>6</v>
      </c>
      <c r="AG71" s="21" t="s">
        <v>6</v>
      </c>
      <c r="AH71" s="21">
        <v>2961</v>
      </c>
      <c r="AI71" s="21" t="s">
        <v>6</v>
      </c>
      <c r="AJ71" s="21" t="s">
        <v>6</v>
      </c>
      <c r="AK71" s="21" t="s">
        <v>6</v>
      </c>
      <c r="AL71" s="4"/>
      <c r="AM71" s="4"/>
      <c r="AN71" s="4"/>
      <c r="AO71" s="4"/>
      <c r="AP71" s="4"/>
      <c r="AQ71" s="4"/>
      <c r="AR71" s="4"/>
      <c r="AS71" s="4"/>
    </row>
    <row r="72" spans="1:45" x14ac:dyDescent="0.25">
      <c r="A72" s="17" t="s">
        <v>294</v>
      </c>
      <c r="B72" s="32" t="s">
        <v>6</v>
      </c>
      <c r="C72" s="32" t="s">
        <v>6</v>
      </c>
      <c r="D72" s="32" t="s">
        <v>6</v>
      </c>
      <c r="E72" s="32" t="s">
        <v>6</v>
      </c>
      <c r="F72" s="32" t="s">
        <v>6</v>
      </c>
      <c r="G72" s="17" t="s">
        <v>409</v>
      </c>
      <c r="H72" s="17" t="s">
        <v>406</v>
      </c>
      <c r="I72" s="20" t="s">
        <v>411</v>
      </c>
      <c r="J72" s="17" t="s">
        <v>412</v>
      </c>
      <c r="K72" s="32" t="s">
        <v>571</v>
      </c>
      <c r="L72" s="36" t="s">
        <v>6</v>
      </c>
      <c r="M72" s="36" t="s">
        <v>6</v>
      </c>
      <c r="N72" s="36">
        <v>43.917975607449996</v>
      </c>
      <c r="O72" s="36">
        <v>18.821989546049998</v>
      </c>
      <c r="P72" s="36" t="s">
        <v>6</v>
      </c>
      <c r="Q72" s="21" t="s">
        <v>6</v>
      </c>
      <c r="R72" s="21" t="s">
        <v>6</v>
      </c>
      <c r="S72" s="21" t="s">
        <v>6</v>
      </c>
      <c r="T72" s="21" t="s">
        <v>6</v>
      </c>
      <c r="U72" s="21" t="s">
        <v>6</v>
      </c>
      <c r="V72" s="21" t="s">
        <v>6</v>
      </c>
      <c r="W72" s="21" t="s">
        <v>6</v>
      </c>
      <c r="X72" s="21" t="s">
        <v>6</v>
      </c>
      <c r="Y72" s="21" t="s">
        <v>6</v>
      </c>
      <c r="Z72" s="21" t="s">
        <v>6</v>
      </c>
      <c r="AA72" s="21" t="s">
        <v>6</v>
      </c>
      <c r="AB72" s="21" t="s">
        <v>6</v>
      </c>
      <c r="AC72" s="21" t="s">
        <v>6</v>
      </c>
      <c r="AD72" s="21" t="s">
        <v>6</v>
      </c>
      <c r="AE72" s="21" t="s">
        <v>6</v>
      </c>
      <c r="AF72" s="21" t="s">
        <v>6</v>
      </c>
      <c r="AG72" s="21" t="s">
        <v>6</v>
      </c>
      <c r="AH72" s="21" t="s">
        <v>6</v>
      </c>
      <c r="AI72" s="21" t="s">
        <v>6</v>
      </c>
      <c r="AJ72" s="21" t="s">
        <v>6</v>
      </c>
      <c r="AK72" s="21" t="s">
        <v>6</v>
      </c>
      <c r="AL72" s="4"/>
      <c r="AM72" s="4"/>
      <c r="AN72" s="4"/>
      <c r="AO72" s="4"/>
      <c r="AP72" s="4"/>
      <c r="AQ72" s="4"/>
      <c r="AR72" s="4"/>
      <c r="AS72" s="4"/>
    </row>
    <row r="73" spans="1:45" x14ac:dyDescent="0.25">
      <c r="A73" s="17" t="s">
        <v>295</v>
      </c>
      <c r="B73" s="32" t="s">
        <v>6</v>
      </c>
      <c r="C73" s="32" t="s">
        <v>6</v>
      </c>
      <c r="D73" s="32" t="s">
        <v>6</v>
      </c>
      <c r="E73" s="32" t="s">
        <v>6</v>
      </c>
      <c r="F73" s="32" t="s">
        <v>6</v>
      </c>
      <c r="G73" s="17" t="s">
        <v>409</v>
      </c>
      <c r="H73" s="17" t="s">
        <v>406</v>
      </c>
      <c r="I73" s="20" t="s">
        <v>500</v>
      </c>
      <c r="J73" s="17" t="s">
        <v>412</v>
      </c>
      <c r="K73" s="32" t="s">
        <v>550</v>
      </c>
      <c r="L73" s="36" t="s">
        <v>6</v>
      </c>
      <c r="M73" s="36">
        <v>24.311036429699996</v>
      </c>
      <c r="N73" s="36">
        <v>48.622072859399992</v>
      </c>
      <c r="O73" s="36">
        <v>8.1036788098999999</v>
      </c>
      <c r="P73" s="36" t="s">
        <v>6</v>
      </c>
      <c r="Q73" s="21" t="s">
        <v>6</v>
      </c>
      <c r="R73" s="21" t="s">
        <v>6</v>
      </c>
      <c r="S73" s="21" t="s">
        <v>6</v>
      </c>
      <c r="T73" s="21" t="s">
        <v>6</v>
      </c>
      <c r="U73" s="21" t="s">
        <v>6</v>
      </c>
      <c r="V73" s="21" t="s">
        <v>6</v>
      </c>
      <c r="W73" s="21" t="s">
        <v>6</v>
      </c>
      <c r="X73" s="21" t="s">
        <v>6</v>
      </c>
      <c r="Y73" s="21" t="s">
        <v>6</v>
      </c>
      <c r="Z73" s="21" t="s">
        <v>6</v>
      </c>
      <c r="AA73" s="21" t="s">
        <v>6</v>
      </c>
      <c r="AB73" s="21" t="s">
        <v>6</v>
      </c>
      <c r="AC73" s="21" t="s">
        <v>6</v>
      </c>
      <c r="AD73" s="21" t="s">
        <v>6</v>
      </c>
      <c r="AE73" s="21" t="s">
        <v>6</v>
      </c>
      <c r="AF73" s="21" t="s">
        <v>6</v>
      </c>
      <c r="AG73" s="21" t="s">
        <v>6</v>
      </c>
      <c r="AH73" s="21" t="s">
        <v>6</v>
      </c>
      <c r="AI73" s="21" t="s">
        <v>6</v>
      </c>
      <c r="AJ73" s="21" t="s">
        <v>6</v>
      </c>
      <c r="AK73" s="21" t="s">
        <v>6</v>
      </c>
      <c r="AL73" s="4"/>
      <c r="AM73" s="4"/>
      <c r="AN73" s="4"/>
      <c r="AO73" s="4"/>
      <c r="AP73" s="4"/>
      <c r="AQ73" s="4"/>
      <c r="AR73" s="4"/>
      <c r="AS73" s="4"/>
    </row>
    <row r="74" spans="1:45" x14ac:dyDescent="0.25">
      <c r="A74" s="17" t="s">
        <v>296</v>
      </c>
      <c r="B74" s="32">
        <v>73.389345441300009</v>
      </c>
      <c r="C74" s="32" t="s">
        <v>6</v>
      </c>
      <c r="D74" s="32" t="s">
        <v>6</v>
      </c>
      <c r="E74" s="32" t="s">
        <v>6</v>
      </c>
      <c r="F74" s="32">
        <v>73.389345441300009</v>
      </c>
      <c r="G74" s="17" t="s">
        <v>440</v>
      </c>
      <c r="H74" s="17" t="s">
        <v>406</v>
      </c>
      <c r="I74" s="20" t="s">
        <v>458</v>
      </c>
      <c r="J74" s="17" t="s">
        <v>412</v>
      </c>
      <c r="K74" s="32">
        <v>1</v>
      </c>
      <c r="L74" s="36" t="s">
        <v>6</v>
      </c>
      <c r="M74" s="36">
        <v>14.677869088260003</v>
      </c>
      <c r="N74" s="36">
        <v>58.711476353040013</v>
      </c>
      <c r="O74" s="36" t="s">
        <v>6</v>
      </c>
      <c r="P74" s="36" t="s">
        <v>6</v>
      </c>
      <c r="Q74" s="21">
        <v>1940</v>
      </c>
      <c r="R74" s="21" t="s">
        <v>6</v>
      </c>
      <c r="S74" s="21" t="s">
        <v>6</v>
      </c>
      <c r="T74" s="21" t="s">
        <v>6</v>
      </c>
      <c r="U74" s="21">
        <v>777</v>
      </c>
      <c r="V74" s="21" t="s">
        <v>6</v>
      </c>
      <c r="W74" s="21" t="s">
        <v>6</v>
      </c>
      <c r="X74" s="21" t="s">
        <v>6</v>
      </c>
      <c r="Y74" s="21" t="s">
        <v>6</v>
      </c>
      <c r="Z74" s="21" t="s">
        <v>6</v>
      </c>
      <c r="AA74" s="21" t="s">
        <v>6</v>
      </c>
      <c r="AB74" s="21" t="s">
        <v>6</v>
      </c>
      <c r="AC74" s="21" t="s">
        <v>6</v>
      </c>
      <c r="AD74" s="21" t="s">
        <v>6</v>
      </c>
      <c r="AE74" s="21" t="s">
        <v>6</v>
      </c>
      <c r="AF74" s="21" t="s">
        <v>6</v>
      </c>
      <c r="AG74" s="21" t="s">
        <v>6</v>
      </c>
      <c r="AH74" s="21">
        <v>2716</v>
      </c>
      <c r="AI74" s="21" t="s">
        <v>6</v>
      </c>
      <c r="AJ74" s="21" t="s">
        <v>6</v>
      </c>
      <c r="AK74" s="21" t="s">
        <v>6</v>
      </c>
      <c r="AL74" s="4"/>
      <c r="AM74" s="4"/>
      <c r="AN74" s="4"/>
      <c r="AO74" s="4"/>
      <c r="AP74" s="4"/>
      <c r="AQ74" s="4"/>
      <c r="AR74" s="4"/>
      <c r="AS74" s="4"/>
    </row>
    <row r="75" spans="1:45" x14ac:dyDescent="0.25">
      <c r="A75" s="17" t="s">
        <v>297</v>
      </c>
      <c r="B75" s="32">
        <v>47.446971765400001</v>
      </c>
      <c r="C75" s="32" t="s">
        <v>6</v>
      </c>
      <c r="D75" s="32" t="s">
        <v>6</v>
      </c>
      <c r="E75" s="32" t="s">
        <v>6</v>
      </c>
      <c r="F75" s="32">
        <v>47.446971765400001</v>
      </c>
      <c r="G75" s="17" t="s">
        <v>501</v>
      </c>
      <c r="H75" s="17" t="s">
        <v>406</v>
      </c>
      <c r="I75" s="20" t="s">
        <v>464</v>
      </c>
      <c r="J75" s="17" t="s">
        <v>412</v>
      </c>
      <c r="K75" s="32" t="s">
        <v>581</v>
      </c>
      <c r="L75" s="36" t="s">
        <v>6</v>
      </c>
      <c r="M75" s="36">
        <v>7.1170457648100003</v>
      </c>
      <c r="N75" s="36">
        <v>40.32992600059</v>
      </c>
      <c r="O75" s="36" t="s">
        <v>6</v>
      </c>
      <c r="P75" s="36" t="s">
        <v>6</v>
      </c>
      <c r="Q75" s="21">
        <v>1254</v>
      </c>
      <c r="R75" s="21" t="s">
        <v>6</v>
      </c>
      <c r="S75" s="21" t="s">
        <v>6</v>
      </c>
      <c r="T75" s="21" t="s">
        <v>6</v>
      </c>
      <c r="U75" s="21">
        <v>502</v>
      </c>
      <c r="V75" s="21" t="s">
        <v>6</v>
      </c>
      <c r="W75" s="21" t="s">
        <v>6</v>
      </c>
      <c r="X75" s="21" t="s">
        <v>6</v>
      </c>
      <c r="Y75" s="21" t="s">
        <v>6</v>
      </c>
      <c r="Z75" s="21" t="s">
        <v>6</v>
      </c>
      <c r="AA75" s="21" t="s">
        <v>6</v>
      </c>
      <c r="AB75" s="21" t="s">
        <v>6</v>
      </c>
      <c r="AC75" s="21" t="s">
        <v>6</v>
      </c>
      <c r="AD75" s="21" t="s">
        <v>6</v>
      </c>
      <c r="AE75" s="21" t="s">
        <v>6</v>
      </c>
      <c r="AF75" s="21" t="s">
        <v>6</v>
      </c>
      <c r="AG75" s="21" t="s">
        <v>6</v>
      </c>
      <c r="AH75" s="21">
        <v>1756</v>
      </c>
      <c r="AI75" s="21" t="s">
        <v>6</v>
      </c>
      <c r="AJ75" s="21" t="s">
        <v>6</v>
      </c>
      <c r="AK75" s="21" t="s">
        <v>6</v>
      </c>
      <c r="AL75" s="4"/>
      <c r="AM75" s="4"/>
      <c r="AN75" s="4"/>
      <c r="AO75" s="4"/>
      <c r="AP75" s="4"/>
      <c r="AQ75" s="4"/>
      <c r="AR75" s="4"/>
      <c r="AS75" s="4"/>
    </row>
    <row r="76" spans="1:45" x14ac:dyDescent="0.25">
      <c r="A76" s="17" t="s">
        <v>298</v>
      </c>
      <c r="B76" s="32">
        <v>82.200147830900008</v>
      </c>
      <c r="C76" s="32" t="s">
        <v>6</v>
      </c>
      <c r="D76" s="32" t="s">
        <v>6</v>
      </c>
      <c r="E76" s="32" t="s">
        <v>6</v>
      </c>
      <c r="F76" s="32">
        <v>82.200147830900008</v>
      </c>
      <c r="G76" s="17" t="s">
        <v>502</v>
      </c>
      <c r="H76" s="17" t="s">
        <v>406</v>
      </c>
      <c r="I76" s="20" t="s">
        <v>458</v>
      </c>
      <c r="J76" s="17" t="s">
        <v>412</v>
      </c>
      <c r="K76" s="32" t="s">
        <v>550</v>
      </c>
      <c r="L76" s="36" t="s">
        <v>6</v>
      </c>
      <c r="M76" s="36">
        <v>24.660044349270002</v>
      </c>
      <c r="N76" s="36">
        <v>57.540103481629998</v>
      </c>
      <c r="O76" s="36" t="s">
        <v>6</v>
      </c>
      <c r="P76" s="36" t="s">
        <v>6</v>
      </c>
      <c r="Q76" s="21">
        <v>2172</v>
      </c>
      <c r="R76" s="21" t="s">
        <v>6</v>
      </c>
      <c r="S76" s="21" t="s">
        <v>6</v>
      </c>
      <c r="T76" s="21" t="s">
        <v>6</v>
      </c>
      <c r="U76" s="21">
        <v>870</v>
      </c>
      <c r="V76" s="21" t="s">
        <v>6</v>
      </c>
      <c r="W76" s="21" t="s">
        <v>6</v>
      </c>
      <c r="X76" s="21" t="s">
        <v>6</v>
      </c>
      <c r="Y76" s="21" t="s">
        <v>6</v>
      </c>
      <c r="Z76" s="21" t="s">
        <v>6</v>
      </c>
      <c r="AA76" s="21" t="s">
        <v>6</v>
      </c>
      <c r="AB76" s="21" t="s">
        <v>6</v>
      </c>
      <c r="AC76" s="21" t="s">
        <v>6</v>
      </c>
      <c r="AD76" s="21" t="s">
        <v>6</v>
      </c>
      <c r="AE76" s="21" t="s">
        <v>6</v>
      </c>
      <c r="AF76" s="21" t="s">
        <v>6</v>
      </c>
      <c r="AG76" s="21" t="s">
        <v>6</v>
      </c>
      <c r="AH76" s="21">
        <v>3042</v>
      </c>
      <c r="AI76" s="21" t="s">
        <v>6</v>
      </c>
      <c r="AJ76" s="21" t="s">
        <v>6</v>
      </c>
      <c r="AK76" s="21" t="s">
        <v>6</v>
      </c>
      <c r="AL76" s="4"/>
      <c r="AM76" s="4"/>
      <c r="AN76" s="4"/>
      <c r="AO76" s="4"/>
      <c r="AP76" s="4"/>
      <c r="AQ76" s="4"/>
      <c r="AR76" s="4"/>
      <c r="AS76" s="4"/>
    </row>
    <row r="77" spans="1:45" x14ac:dyDescent="0.25">
      <c r="A77" s="17" t="s">
        <v>299</v>
      </c>
      <c r="B77" s="32">
        <v>83.604396881300005</v>
      </c>
      <c r="C77" s="32" t="s">
        <v>6</v>
      </c>
      <c r="D77" s="32" t="s">
        <v>6</v>
      </c>
      <c r="E77" s="32" t="s">
        <v>6</v>
      </c>
      <c r="F77" s="32">
        <v>83.604396881300005</v>
      </c>
      <c r="G77" s="17" t="s">
        <v>503</v>
      </c>
      <c r="H77" s="17" t="s">
        <v>406</v>
      </c>
      <c r="I77" s="20" t="s">
        <v>470</v>
      </c>
      <c r="J77" s="17" t="s">
        <v>412</v>
      </c>
      <c r="K77" s="32">
        <v>1</v>
      </c>
      <c r="L77" s="36" t="s">
        <v>6</v>
      </c>
      <c r="M77" s="36" t="s">
        <v>6</v>
      </c>
      <c r="N77" s="36">
        <v>50.162638128780003</v>
      </c>
      <c r="O77" s="36">
        <v>29.261538908454998</v>
      </c>
      <c r="P77" s="36">
        <v>4.1802198440650002</v>
      </c>
      <c r="Q77" s="21">
        <v>2210</v>
      </c>
      <c r="R77" s="21" t="s">
        <v>6</v>
      </c>
      <c r="S77" s="21" t="s">
        <v>6</v>
      </c>
      <c r="T77" s="21" t="s">
        <v>6</v>
      </c>
      <c r="U77" s="21">
        <v>885</v>
      </c>
      <c r="V77" s="21" t="s">
        <v>6</v>
      </c>
      <c r="W77" s="21" t="s">
        <v>6</v>
      </c>
      <c r="X77" s="21" t="s">
        <v>6</v>
      </c>
      <c r="Y77" s="21" t="s">
        <v>6</v>
      </c>
      <c r="Z77" s="21" t="s">
        <v>6</v>
      </c>
      <c r="AA77" s="21" t="s">
        <v>6</v>
      </c>
      <c r="AB77" s="21" t="s">
        <v>6</v>
      </c>
      <c r="AC77" s="21" t="s">
        <v>6</v>
      </c>
      <c r="AD77" s="21" t="s">
        <v>6</v>
      </c>
      <c r="AE77" s="21" t="s">
        <v>6</v>
      </c>
      <c r="AF77" s="21" t="s">
        <v>6</v>
      </c>
      <c r="AG77" s="21" t="s">
        <v>6</v>
      </c>
      <c r="AH77" s="21">
        <v>3094</v>
      </c>
      <c r="AI77" s="21" t="s">
        <v>6</v>
      </c>
      <c r="AJ77" s="21" t="s">
        <v>6</v>
      </c>
      <c r="AK77" s="21" t="s">
        <v>6</v>
      </c>
      <c r="AL77" s="4"/>
      <c r="AM77" s="4"/>
      <c r="AN77" s="4"/>
      <c r="AO77" s="4"/>
      <c r="AP77" s="4"/>
      <c r="AQ77" s="4"/>
      <c r="AR77" s="4"/>
      <c r="AS77" s="4"/>
    </row>
    <row r="78" spans="1:45" x14ac:dyDescent="0.25">
      <c r="A78" s="17" t="s">
        <v>300</v>
      </c>
      <c r="B78" s="32">
        <v>30.942727499399997</v>
      </c>
      <c r="C78" s="32" t="s">
        <v>6</v>
      </c>
      <c r="D78" s="32">
        <v>4.4210019614</v>
      </c>
      <c r="E78" s="32" t="s">
        <v>6</v>
      </c>
      <c r="F78" s="32">
        <v>35.363729460799995</v>
      </c>
      <c r="G78" s="17" t="s">
        <v>445</v>
      </c>
      <c r="H78" s="17" t="s">
        <v>406</v>
      </c>
      <c r="I78" s="20" t="s">
        <v>414</v>
      </c>
      <c r="J78" s="17" t="s">
        <v>412</v>
      </c>
      <c r="K78" s="32" t="s">
        <v>581</v>
      </c>
      <c r="L78" s="36" t="s">
        <v>6</v>
      </c>
      <c r="M78" s="36">
        <v>12.460629388109998</v>
      </c>
      <c r="N78" s="36">
        <v>29.074801905589993</v>
      </c>
      <c r="O78" s="36" t="s">
        <v>6</v>
      </c>
      <c r="P78" s="36" t="s">
        <v>6</v>
      </c>
      <c r="Q78" s="21">
        <v>818</v>
      </c>
      <c r="R78" s="21" t="s">
        <v>6</v>
      </c>
      <c r="S78" s="21">
        <v>227</v>
      </c>
      <c r="T78" s="21" t="s">
        <v>6</v>
      </c>
      <c r="U78" s="21">
        <v>327</v>
      </c>
      <c r="V78" s="21" t="s">
        <v>6</v>
      </c>
      <c r="W78" s="21">
        <v>317</v>
      </c>
      <c r="X78" s="21" t="s">
        <v>6</v>
      </c>
      <c r="Y78" s="21" t="s">
        <v>6</v>
      </c>
      <c r="Z78" s="21" t="s">
        <v>6</v>
      </c>
      <c r="AA78" s="21" t="s">
        <v>6</v>
      </c>
      <c r="AB78" s="21" t="s">
        <v>6</v>
      </c>
      <c r="AC78" s="21" t="s">
        <v>6</v>
      </c>
      <c r="AD78" s="21" t="s">
        <v>6</v>
      </c>
      <c r="AE78" s="21" t="s">
        <v>6</v>
      </c>
      <c r="AF78" s="21" t="s">
        <v>6</v>
      </c>
      <c r="AG78" s="21" t="s">
        <v>6</v>
      </c>
      <c r="AH78" s="21">
        <v>1145</v>
      </c>
      <c r="AI78" s="21" t="s">
        <v>6</v>
      </c>
      <c r="AJ78" s="21">
        <v>544</v>
      </c>
      <c r="AK78" s="21" t="s">
        <v>6</v>
      </c>
      <c r="AL78" s="4"/>
      <c r="AM78" s="4"/>
      <c r="AN78" s="4"/>
      <c r="AO78" s="4"/>
      <c r="AP78" s="4"/>
      <c r="AQ78" s="4"/>
      <c r="AR78" s="4"/>
      <c r="AS78" s="4"/>
    </row>
    <row r="79" spans="1:45" x14ac:dyDescent="0.25">
      <c r="A79" s="17" t="s">
        <v>301</v>
      </c>
      <c r="B79" s="32">
        <v>69.596517026900003</v>
      </c>
      <c r="C79" s="32" t="s">
        <v>6</v>
      </c>
      <c r="D79" s="32" t="s">
        <v>6</v>
      </c>
      <c r="E79" s="32" t="s">
        <v>6</v>
      </c>
      <c r="F79" s="32">
        <v>69.596517026900003</v>
      </c>
      <c r="G79" s="17" t="s">
        <v>431</v>
      </c>
      <c r="H79" s="17" t="s">
        <v>406</v>
      </c>
      <c r="I79" s="20" t="s">
        <v>504</v>
      </c>
      <c r="J79" s="17" t="s">
        <v>412</v>
      </c>
      <c r="K79" s="32" t="s">
        <v>579</v>
      </c>
      <c r="L79" s="36" t="s">
        <v>6</v>
      </c>
      <c r="M79" s="36">
        <v>31.318432662105003</v>
      </c>
      <c r="N79" s="36">
        <v>38.278084364795006</v>
      </c>
      <c r="O79" s="36" t="s">
        <v>6</v>
      </c>
      <c r="P79" s="36" t="s">
        <v>6</v>
      </c>
      <c r="Q79" s="21">
        <v>2011</v>
      </c>
      <c r="R79" s="21" t="s">
        <v>6</v>
      </c>
      <c r="S79" s="21" t="s">
        <v>6</v>
      </c>
      <c r="T79" s="21" t="s">
        <v>6</v>
      </c>
      <c r="U79" s="21">
        <v>2490</v>
      </c>
      <c r="V79" s="21" t="s">
        <v>6</v>
      </c>
      <c r="W79" s="21" t="s">
        <v>6</v>
      </c>
      <c r="X79" s="21" t="s">
        <v>6</v>
      </c>
      <c r="Y79" s="21" t="s">
        <v>6</v>
      </c>
      <c r="Z79" s="21">
        <v>5646</v>
      </c>
      <c r="AA79" s="21" t="s">
        <v>6</v>
      </c>
      <c r="AB79" s="21" t="s">
        <v>6</v>
      </c>
      <c r="AC79" s="21" t="s">
        <v>6</v>
      </c>
      <c r="AD79" s="21" t="s">
        <v>6</v>
      </c>
      <c r="AE79" s="21" t="s">
        <v>6</v>
      </c>
      <c r="AF79" s="21" t="s">
        <v>6</v>
      </c>
      <c r="AG79" s="21" t="s">
        <v>6</v>
      </c>
      <c r="AH79" s="21">
        <v>10148</v>
      </c>
      <c r="AI79" s="21" t="s">
        <v>6</v>
      </c>
      <c r="AJ79" s="21" t="s">
        <v>6</v>
      </c>
      <c r="AK79" s="21" t="s">
        <v>6</v>
      </c>
      <c r="AL79" s="4"/>
      <c r="AM79" s="4"/>
      <c r="AN79" s="4"/>
      <c r="AO79" s="4"/>
      <c r="AP79" s="4"/>
      <c r="AQ79" s="4"/>
      <c r="AR79" s="4"/>
      <c r="AS79" s="4"/>
    </row>
    <row r="80" spans="1:45" x14ac:dyDescent="0.25">
      <c r="A80" s="17" t="s">
        <v>302</v>
      </c>
      <c r="B80" s="32" t="s">
        <v>6</v>
      </c>
      <c r="C80" s="32" t="s">
        <v>6</v>
      </c>
      <c r="D80" s="32" t="s">
        <v>6</v>
      </c>
      <c r="E80" s="32" t="s">
        <v>6</v>
      </c>
      <c r="F80" s="32" t="s">
        <v>6</v>
      </c>
      <c r="G80" s="17" t="s">
        <v>413</v>
      </c>
      <c r="H80" s="17" t="s">
        <v>406</v>
      </c>
      <c r="I80" s="20" t="s">
        <v>462</v>
      </c>
      <c r="J80" s="17" t="s">
        <v>412</v>
      </c>
      <c r="K80" s="32" t="s">
        <v>550</v>
      </c>
      <c r="L80" s="36" t="s">
        <v>6</v>
      </c>
      <c r="M80" s="36">
        <v>12.278676795179999</v>
      </c>
      <c r="N80" s="36">
        <v>61.393383975900001</v>
      </c>
      <c r="O80" s="36">
        <v>8.1857845301200012</v>
      </c>
      <c r="P80" s="36" t="s">
        <v>6</v>
      </c>
      <c r="Q80" s="21" t="s">
        <v>6</v>
      </c>
      <c r="R80" s="21" t="s">
        <v>6</v>
      </c>
      <c r="S80" s="21" t="s">
        <v>6</v>
      </c>
      <c r="T80" s="21" t="s">
        <v>6</v>
      </c>
      <c r="U80" s="21" t="s">
        <v>6</v>
      </c>
      <c r="V80" s="21" t="s">
        <v>6</v>
      </c>
      <c r="W80" s="21" t="s">
        <v>6</v>
      </c>
      <c r="X80" s="21" t="s">
        <v>6</v>
      </c>
      <c r="Y80" s="21" t="s">
        <v>6</v>
      </c>
      <c r="Z80" s="21" t="s">
        <v>6</v>
      </c>
      <c r="AA80" s="21" t="s">
        <v>6</v>
      </c>
      <c r="AB80" s="21" t="s">
        <v>6</v>
      </c>
      <c r="AC80" s="21" t="s">
        <v>6</v>
      </c>
      <c r="AD80" s="21" t="s">
        <v>6</v>
      </c>
      <c r="AE80" s="21" t="s">
        <v>6</v>
      </c>
      <c r="AF80" s="21" t="s">
        <v>6</v>
      </c>
      <c r="AG80" s="21" t="s">
        <v>6</v>
      </c>
      <c r="AH80" s="21" t="s">
        <v>6</v>
      </c>
      <c r="AI80" s="21" t="s">
        <v>6</v>
      </c>
      <c r="AJ80" s="21" t="s">
        <v>6</v>
      </c>
      <c r="AK80" s="21" t="s">
        <v>6</v>
      </c>
      <c r="AL80" s="4"/>
      <c r="AM80" s="4"/>
      <c r="AN80" s="4"/>
      <c r="AO80" s="4"/>
      <c r="AP80" s="4"/>
      <c r="AQ80" s="4"/>
      <c r="AR80" s="4"/>
      <c r="AS80" s="4"/>
    </row>
    <row r="81" spans="1:45" x14ac:dyDescent="0.25">
      <c r="A81" s="17" t="s">
        <v>303</v>
      </c>
      <c r="B81" s="32" t="s">
        <v>6</v>
      </c>
      <c r="C81" s="32" t="s">
        <v>6</v>
      </c>
      <c r="D81" s="32">
        <v>17.225139852200002</v>
      </c>
      <c r="E81" s="32" t="s">
        <v>6</v>
      </c>
      <c r="F81" s="32">
        <v>17.225139852200002</v>
      </c>
      <c r="G81" s="17" t="s">
        <v>413</v>
      </c>
      <c r="H81" s="17" t="s">
        <v>406</v>
      </c>
      <c r="I81" s="20" t="s">
        <v>505</v>
      </c>
      <c r="J81" s="17" t="s">
        <v>412</v>
      </c>
      <c r="K81" s="32" t="s">
        <v>550</v>
      </c>
      <c r="L81" s="36" t="s">
        <v>6</v>
      </c>
      <c r="M81" s="36" t="s">
        <v>6</v>
      </c>
      <c r="N81" s="36">
        <v>23.064841697440002</v>
      </c>
      <c r="O81" s="36">
        <v>5.7662104243600005</v>
      </c>
      <c r="P81" s="36" t="s">
        <v>6</v>
      </c>
      <c r="Q81" s="21" t="s">
        <v>6</v>
      </c>
      <c r="R81" s="21" t="s">
        <v>6</v>
      </c>
      <c r="S81" s="21">
        <v>886</v>
      </c>
      <c r="T81" s="21" t="s">
        <v>6</v>
      </c>
      <c r="U81" s="21" t="s">
        <v>6</v>
      </c>
      <c r="V81" s="21" t="s">
        <v>6</v>
      </c>
      <c r="W81" s="21">
        <v>1234</v>
      </c>
      <c r="X81" s="21" t="s">
        <v>6</v>
      </c>
      <c r="Y81" s="21" t="s">
        <v>6</v>
      </c>
      <c r="Z81" s="21" t="s">
        <v>6</v>
      </c>
      <c r="AA81" s="21" t="s">
        <v>6</v>
      </c>
      <c r="AB81" s="21" t="s">
        <v>6</v>
      </c>
      <c r="AC81" s="21" t="s">
        <v>6</v>
      </c>
      <c r="AD81" s="21" t="s">
        <v>6</v>
      </c>
      <c r="AE81" s="21" t="s">
        <v>6</v>
      </c>
      <c r="AF81" s="21" t="s">
        <v>6</v>
      </c>
      <c r="AG81" s="21" t="s">
        <v>6</v>
      </c>
      <c r="AH81" s="21" t="s">
        <v>6</v>
      </c>
      <c r="AI81" s="21" t="s">
        <v>6</v>
      </c>
      <c r="AJ81" s="21">
        <v>2119</v>
      </c>
      <c r="AK81" s="21" t="s">
        <v>6</v>
      </c>
      <c r="AL81" s="4"/>
      <c r="AM81" s="4"/>
      <c r="AN81" s="4"/>
      <c r="AO81" s="4"/>
      <c r="AP81" s="4"/>
      <c r="AQ81" s="4"/>
      <c r="AR81" s="4"/>
      <c r="AS81" s="4"/>
    </row>
    <row r="82" spans="1:45" x14ac:dyDescent="0.25">
      <c r="A82" s="17" t="s">
        <v>304</v>
      </c>
      <c r="B82" s="32">
        <v>27.863156860699998</v>
      </c>
      <c r="C82" s="32" t="s">
        <v>6</v>
      </c>
      <c r="D82" s="32">
        <v>8.1705312290999998</v>
      </c>
      <c r="E82" s="32" t="s">
        <v>6</v>
      </c>
      <c r="F82" s="32">
        <v>36.033688089799995</v>
      </c>
      <c r="G82" s="17" t="s">
        <v>484</v>
      </c>
      <c r="H82" s="17" t="s">
        <v>406</v>
      </c>
      <c r="I82" s="20" t="s">
        <v>458</v>
      </c>
      <c r="J82" s="17" t="s">
        <v>412</v>
      </c>
      <c r="K82" s="32" t="s">
        <v>581</v>
      </c>
      <c r="L82" s="36" t="s">
        <v>6</v>
      </c>
      <c r="M82" s="36" t="s">
        <v>6</v>
      </c>
      <c r="N82" s="36">
        <v>36.550544475599992</v>
      </c>
      <c r="O82" s="36" t="s">
        <v>6</v>
      </c>
      <c r="P82" s="36" t="s">
        <v>6</v>
      </c>
      <c r="Q82" s="21">
        <v>1006</v>
      </c>
      <c r="R82" s="21" t="s">
        <v>6</v>
      </c>
      <c r="S82" s="21">
        <v>420</v>
      </c>
      <c r="T82" s="21" t="s">
        <v>6</v>
      </c>
      <c r="U82" s="21" t="s">
        <v>6</v>
      </c>
      <c r="V82" s="21" t="s">
        <v>6</v>
      </c>
      <c r="W82" s="21">
        <v>585</v>
      </c>
      <c r="X82" s="21" t="s">
        <v>6</v>
      </c>
      <c r="Y82" s="21" t="s">
        <v>6</v>
      </c>
      <c r="Z82" s="21">
        <v>1681</v>
      </c>
      <c r="AA82" s="21" t="s">
        <v>6</v>
      </c>
      <c r="AB82" s="21" t="s">
        <v>6</v>
      </c>
      <c r="AC82" s="21" t="s">
        <v>6</v>
      </c>
      <c r="AD82" s="21" t="s">
        <v>6</v>
      </c>
      <c r="AE82" s="21" t="s">
        <v>6</v>
      </c>
      <c r="AF82" s="21" t="s">
        <v>6</v>
      </c>
      <c r="AG82" s="21" t="s">
        <v>6</v>
      </c>
      <c r="AH82" s="21">
        <v>2687</v>
      </c>
      <c r="AI82" s="21" t="s">
        <v>6</v>
      </c>
      <c r="AJ82" s="21">
        <v>1005</v>
      </c>
      <c r="AK82" s="21" t="s">
        <v>6</v>
      </c>
      <c r="AL82" s="4"/>
      <c r="AM82" s="4"/>
      <c r="AN82" s="4"/>
      <c r="AO82" s="4"/>
      <c r="AP82" s="4"/>
      <c r="AQ82" s="4"/>
      <c r="AR82" s="4"/>
      <c r="AS82" s="4"/>
    </row>
    <row r="83" spans="1:45" x14ac:dyDescent="0.25">
      <c r="A83" s="17" t="s">
        <v>305</v>
      </c>
      <c r="B83" s="32">
        <v>93.025970852699999</v>
      </c>
      <c r="C83" s="32" t="s">
        <v>6</v>
      </c>
      <c r="D83" s="32" t="s">
        <v>6</v>
      </c>
      <c r="E83" s="32" t="s">
        <v>6</v>
      </c>
      <c r="F83" s="32">
        <v>93.025970852699999</v>
      </c>
      <c r="G83" s="17" t="s">
        <v>479</v>
      </c>
      <c r="H83" s="17" t="s">
        <v>406</v>
      </c>
      <c r="I83" s="20" t="s">
        <v>411</v>
      </c>
      <c r="J83" s="17" t="s">
        <v>412</v>
      </c>
      <c r="K83" s="32" t="s">
        <v>586</v>
      </c>
      <c r="L83" s="36" t="s">
        <v>6</v>
      </c>
      <c r="M83" s="36" t="s">
        <v>6</v>
      </c>
      <c r="N83" s="36">
        <v>74.420776682159996</v>
      </c>
      <c r="O83" s="36">
        <v>18.605194170539999</v>
      </c>
      <c r="P83" s="36" t="s">
        <v>6</v>
      </c>
      <c r="Q83" s="21">
        <v>3359</v>
      </c>
      <c r="R83" s="21" t="s">
        <v>6</v>
      </c>
      <c r="S83" s="21" t="s">
        <v>6</v>
      </c>
      <c r="T83" s="21" t="s">
        <v>6</v>
      </c>
      <c r="U83" s="21" t="s">
        <v>6</v>
      </c>
      <c r="V83" s="21" t="s">
        <v>6</v>
      </c>
      <c r="W83" s="21" t="s">
        <v>6</v>
      </c>
      <c r="X83" s="21" t="s">
        <v>6</v>
      </c>
      <c r="Y83" s="21" t="s">
        <v>6</v>
      </c>
      <c r="Z83" s="21">
        <v>5612</v>
      </c>
      <c r="AA83" s="21" t="s">
        <v>6</v>
      </c>
      <c r="AB83" s="21" t="s">
        <v>6</v>
      </c>
      <c r="AC83" s="21" t="s">
        <v>6</v>
      </c>
      <c r="AD83" s="21" t="s">
        <v>6</v>
      </c>
      <c r="AE83" s="21" t="s">
        <v>6</v>
      </c>
      <c r="AF83" s="21" t="s">
        <v>6</v>
      </c>
      <c r="AG83" s="21" t="s">
        <v>6</v>
      </c>
      <c r="AH83" s="21">
        <v>8971</v>
      </c>
      <c r="AI83" s="21" t="s">
        <v>6</v>
      </c>
      <c r="AJ83" s="21" t="s">
        <v>6</v>
      </c>
      <c r="AK83" s="21" t="s">
        <v>6</v>
      </c>
      <c r="AL83" s="4"/>
      <c r="AM83" s="4"/>
      <c r="AN83" s="4"/>
      <c r="AO83" s="4"/>
      <c r="AP83" s="4"/>
      <c r="AQ83" s="4"/>
      <c r="AR83" s="4"/>
      <c r="AS83" s="4"/>
    </row>
    <row r="84" spans="1:45" x14ac:dyDescent="0.25">
      <c r="A84" s="17" t="s">
        <v>306</v>
      </c>
      <c r="B84" s="32">
        <v>67.353775734400003</v>
      </c>
      <c r="C84" s="32" t="s">
        <v>6</v>
      </c>
      <c r="D84" s="32" t="s">
        <v>6</v>
      </c>
      <c r="E84" s="32" t="s">
        <v>6</v>
      </c>
      <c r="F84" s="32">
        <v>67.353775734400003</v>
      </c>
      <c r="G84" s="17" t="s">
        <v>482</v>
      </c>
      <c r="H84" s="17" t="s">
        <v>406</v>
      </c>
      <c r="I84" s="20" t="s">
        <v>506</v>
      </c>
      <c r="J84" s="17" t="s">
        <v>412</v>
      </c>
      <c r="K84" s="32">
        <v>1</v>
      </c>
      <c r="L84" s="36" t="s">
        <v>6</v>
      </c>
      <c r="M84" s="36">
        <v>23.573821507039998</v>
      </c>
      <c r="N84" s="36">
        <v>43.779954227360001</v>
      </c>
      <c r="O84" s="36" t="s">
        <v>6</v>
      </c>
      <c r="P84" s="36" t="s">
        <v>6</v>
      </c>
      <c r="Q84" s="21">
        <v>1947</v>
      </c>
      <c r="R84" s="21" t="s">
        <v>6</v>
      </c>
      <c r="S84" s="21" t="s">
        <v>6</v>
      </c>
      <c r="T84" s="21" t="s">
        <v>6</v>
      </c>
      <c r="U84" s="21">
        <v>2410</v>
      </c>
      <c r="V84" s="21" t="s">
        <v>6</v>
      </c>
      <c r="W84" s="21" t="s">
        <v>6</v>
      </c>
      <c r="X84" s="21" t="s">
        <v>6</v>
      </c>
      <c r="Y84" s="21" t="s">
        <v>6</v>
      </c>
      <c r="Z84" s="21">
        <v>5464</v>
      </c>
      <c r="AA84" s="21" t="s">
        <v>6</v>
      </c>
      <c r="AB84" s="21" t="s">
        <v>6</v>
      </c>
      <c r="AC84" s="21" t="s">
        <v>6</v>
      </c>
      <c r="AD84" s="21" t="s">
        <v>6</v>
      </c>
      <c r="AE84" s="21" t="s">
        <v>6</v>
      </c>
      <c r="AF84" s="21" t="s">
        <v>6</v>
      </c>
      <c r="AG84" s="21" t="s">
        <v>6</v>
      </c>
      <c r="AH84" s="21">
        <v>9821</v>
      </c>
      <c r="AI84" s="21" t="s">
        <v>6</v>
      </c>
      <c r="AJ84" s="21" t="s">
        <v>6</v>
      </c>
      <c r="AK84" s="21" t="s">
        <v>6</v>
      </c>
      <c r="AL84" s="4"/>
      <c r="AM84" s="4"/>
      <c r="AN84" s="4"/>
      <c r="AO84" s="4"/>
      <c r="AP84" s="4"/>
      <c r="AQ84" s="4"/>
      <c r="AR84" s="4"/>
      <c r="AS84" s="4"/>
    </row>
    <row r="85" spans="1:45" x14ac:dyDescent="0.25">
      <c r="A85" s="17" t="s">
        <v>307</v>
      </c>
      <c r="B85" s="32">
        <v>44.555121112000002</v>
      </c>
      <c r="C85" s="32" t="s">
        <v>6</v>
      </c>
      <c r="D85" s="32" t="s">
        <v>6</v>
      </c>
      <c r="E85" s="32" t="s">
        <v>6</v>
      </c>
      <c r="F85" s="32">
        <v>44.555121112000002</v>
      </c>
      <c r="G85" s="17" t="s">
        <v>484</v>
      </c>
      <c r="H85" s="17" t="s">
        <v>406</v>
      </c>
      <c r="I85" s="20" t="s">
        <v>468</v>
      </c>
      <c r="J85" s="17" t="s">
        <v>412</v>
      </c>
      <c r="K85" s="32" t="s">
        <v>581</v>
      </c>
      <c r="L85" s="36">
        <v>4.4555121112</v>
      </c>
      <c r="M85" s="36">
        <v>17.8220484448</v>
      </c>
      <c r="N85" s="36">
        <v>22.277560556000001</v>
      </c>
      <c r="O85" s="36" t="s">
        <v>6</v>
      </c>
      <c r="P85" s="36" t="s">
        <v>6</v>
      </c>
      <c r="Q85" s="21">
        <v>1288</v>
      </c>
      <c r="R85" s="21" t="s">
        <v>6</v>
      </c>
      <c r="S85" s="21" t="s">
        <v>6</v>
      </c>
      <c r="T85" s="21" t="s">
        <v>6</v>
      </c>
      <c r="U85" s="21">
        <v>1594</v>
      </c>
      <c r="V85" s="21" t="s">
        <v>6</v>
      </c>
      <c r="W85" s="21" t="s">
        <v>6</v>
      </c>
      <c r="X85" s="21" t="s">
        <v>6</v>
      </c>
      <c r="Y85" s="21" t="s">
        <v>6</v>
      </c>
      <c r="Z85" s="21">
        <v>3615</v>
      </c>
      <c r="AA85" s="21" t="s">
        <v>6</v>
      </c>
      <c r="AB85" s="21" t="s">
        <v>6</v>
      </c>
      <c r="AC85" s="21" t="s">
        <v>6</v>
      </c>
      <c r="AD85" s="21" t="s">
        <v>6</v>
      </c>
      <c r="AE85" s="21" t="s">
        <v>6</v>
      </c>
      <c r="AF85" s="21" t="s">
        <v>6</v>
      </c>
      <c r="AG85" s="21" t="s">
        <v>6</v>
      </c>
      <c r="AH85" s="21">
        <v>6497</v>
      </c>
      <c r="AI85" s="21" t="s">
        <v>6</v>
      </c>
      <c r="AJ85" s="21" t="s">
        <v>6</v>
      </c>
      <c r="AK85" s="21" t="s">
        <v>6</v>
      </c>
      <c r="AL85" s="4"/>
      <c r="AM85" s="4"/>
      <c r="AN85" s="4"/>
      <c r="AO85" s="4"/>
      <c r="AP85" s="4"/>
      <c r="AQ85" s="4"/>
      <c r="AR85" s="4"/>
      <c r="AS85" s="4"/>
    </row>
    <row r="86" spans="1:45" x14ac:dyDescent="0.25">
      <c r="A86" s="17" t="s">
        <v>308</v>
      </c>
      <c r="B86" s="32">
        <v>75.25727151800001</v>
      </c>
      <c r="C86" s="32" t="s">
        <v>6</v>
      </c>
      <c r="D86" s="32" t="s">
        <v>6</v>
      </c>
      <c r="E86" s="32" t="s">
        <v>6</v>
      </c>
      <c r="F86" s="32">
        <v>75.25727151800001</v>
      </c>
      <c r="G86" s="17" t="s">
        <v>507</v>
      </c>
      <c r="H86" s="17" t="s">
        <v>406</v>
      </c>
      <c r="I86" s="20" t="s">
        <v>411</v>
      </c>
      <c r="J86" s="17" t="s">
        <v>412</v>
      </c>
      <c r="K86" s="32" t="s">
        <v>550</v>
      </c>
      <c r="L86" s="36" t="s">
        <v>6</v>
      </c>
      <c r="M86" s="36">
        <v>67.643963443280015</v>
      </c>
      <c r="N86" s="36">
        <v>28.990270047120006</v>
      </c>
      <c r="O86" s="36" t="s">
        <v>6</v>
      </c>
      <c r="P86" s="36" t="s">
        <v>6</v>
      </c>
      <c r="Q86" s="21">
        <v>2175</v>
      </c>
      <c r="R86" s="21" t="s">
        <v>6</v>
      </c>
      <c r="S86" s="21" t="s">
        <v>6</v>
      </c>
      <c r="T86" s="21" t="s">
        <v>6</v>
      </c>
      <c r="U86" s="21">
        <v>2693</v>
      </c>
      <c r="V86" s="21" t="s">
        <v>6</v>
      </c>
      <c r="W86" s="21" t="s">
        <v>6</v>
      </c>
      <c r="X86" s="21" t="s">
        <v>6</v>
      </c>
      <c r="Y86" s="21" t="s">
        <v>6</v>
      </c>
      <c r="Z86" s="21">
        <v>6105</v>
      </c>
      <c r="AA86" s="21" t="s">
        <v>6</v>
      </c>
      <c r="AB86" s="21" t="s">
        <v>6</v>
      </c>
      <c r="AC86" s="21" t="s">
        <v>6</v>
      </c>
      <c r="AD86" s="21" t="s">
        <v>6</v>
      </c>
      <c r="AE86" s="21" t="s">
        <v>6</v>
      </c>
      <c r="AF86" s="21" t="s">
        <v>6</v>
      </c>
      <c r="AG86" s="21" t="s">
        <v>6</v>
      </c>
      <c r="AH86" s="21">
        <v>10973</v>
      </c>
      <c r="AI86" s="21" t="s">
        <v>6</v>
      </c>
      <c r="AJ86" s="21" t="s">
        <v>6</v>
      </c>
      <c r="AK86" s="21" t="s">
        <v>6</v>
      </c>
      <c r="AL86" s="4"/>
      <c r="AM86" s="4"/>
      <c r="AN86" s="4"/>
      <c r="AO86" s="4"/>
      <c r="AP86" s="4"/>
      <c r="AQ86" s="4"/>
      <c r="AR86" s="4"/>
      <c r="AS86" s="4"/>
    </row>
    <row r="87" spans="1:45" x14ac:dyDescent="0.25">
      <c r="A87" s="17" t="s">
        <v>309</v>
      </c>
      <c r="B87" s="32">
        <v>75.269585335999992</v>
      </c>
      <c r="C87" s="32" t="s">
        <v>6</v>
      </c>
      <c r="D87" s="32">
        <v>0.13877196380000001</v>
      </c>
      <c r="E87" s="32" t="s">
        <v>6</v>
      </c>
      <c r="F87" s="32">
        <v>75.408357299799988</v>
      </c>
      <c r="G87" s="17" t="s">
        <v>496</v>
      </c>
      <c r="H87" s="17" t="s">
        <v>406</v>
      </c>
      <c r="I87" s="20" t="s">
        <v>464</v>
      </c>
      <c r="J87" s="17" t="s">
        <v>412</v>
      </c>
      <c r="K87" s="32" t="s">
        <v>581</v>
      </c>
      <c r="L87" s="36" t="s">
        <v>6</v>
      </c>
      <c r="M87" s="36">
        <v>70.835502678079976</v>
      </c>
      <c r="N87" s="36">
        <v>30.358072576319991</v>
      </c>
      <c r="O87" s="36" t="s">
        <v>6</v>
      </c>
      <c r="P87" s="36" t="s">
        <v>6</v>
      </c>
      <c r="Q87" s="21">
        <v>2175</v>
      </c>
      <c r="R87" s="21" t="s">
        <v>6</v>
      </c>
      <c r="S87" s="21">
        <v>7</v>
      </c>
      <c r="T87" s="21" t="s">
        <v>6</v>
      </c>
      <c r="U87" s="21">
        <v>2693</v>
      </c>
      <c r="V87" s="21" t="s">
        <v>6</v>
      </c>
      <c r="W87" s="21">
        <v>10</v>
      </c>
      <c r="X87" s="21" t="s">
        <v>6</v>
      </c>
      <c r="Y87" s="21" t="s">
        <v>6</v>
      </c>
      <c r="Z87" s="21">
        <v>6106</v>
      </c>
      <c r="AA87" s="21" t="s">
        <v>6</v>
      </c>
      <c r="AB87" s="21" t="s">
        <v>6</v>
      </c>
      <c r="AC87" s="21" t="s">
        <v>6</v>
      </c>
      <c r="AD87" s="21" t="s">
        <v>6</v>
      </c>
      <c r="AE87" s="21" t="s">
        <v>6</v>
      </c>
      <c r="AF87" s="21" t="s">
        <v>6</v>
      </c>
      <c r="AG87" s="21" t="s">
        <v>6</v>
      </c>
      <c r="AH87" s="21">
        <v>10975</v>
      </c>
      <c r="AI87" s="21" t="s">
        <v>6</v>
      </c>
      <c r="AJ87" s="21">
        <v>17</v>
      </c>
      <c r="AK87" s="21" t="s">
        <v>6</v>
      </c>
      <c r="AL87" s="4"/>
      <c r="AM87" s="4"/>
      <c r="AN87" s="4"/>
      <c r="AO87" s="4"/>
      <c r="AP87" s="4"/>
      <c r="AQ87" s="4"/>
      <c r="AR87" s="4"/>
      <c r="AS87" s="4"/>
    </row>
    <row r="88" spans="1:45" x14ac:dyDescent="0.25">
      <c r="A88" s="17" t="s">
        <v>310</v>
      </c>
      <c r="B88" s="32">
        <v>48.255730925900004</v>
      </c>
      <c r="C88" s="32" t="s">
        <v>6</v>
      </c>
      <c r="D88" s="32" t="s">
        <v>6</v>
      </c>
      <c r="E88" s="32" t="s">
        <v>6</v>
      </c>
      <c r="F88" s="32">
        <v>48.255730925900004</v>
      </c>
      <c r="G88" s="17" t="s">
        <v>452</v>
      </c>
      <c r="H88" s="17" t="s">
        <v>406</v>
      </c>
      <c r="I88" s="20" t="s">
        <v>508</v>
      </c>
      <c r="J88" s="17" t="s">
        <v>412</v>
      </c>
      <c r="K88" s="32" t="s">
        <v>550</v>
      </c>
      <c r="L88" s="36">
        <v>7.1845944300400006</v>
      </c>
      <c r="M88" s="36">
        <v>64.661349870360013</v>
      </c>
      <c r="N88" s="36" t="s">
        <v>6</v>
      </c>
      <c r="O88" s="36" t="s">
        <v>6</v>
      </c>
      <c r="P88" s="36" t="s">
        <v>6</v>
      </c>
      <c r="Q88" s="21">
        <v>1395</v>
      </c>
      <c r="R88" s="21" t="s">
        <v>6</v>
      </c>
      <c r="S88" s="21" t="s">
        <v>6</v>
      </c>
      <c r="T88" s="21" t="s">
        <v>6</v>
      </c>
      <c r="U88" s="21">
        <v>1727</v>
      </c>
      <c r="V88" s="21" t="s">
        <v>6</v>
      </c>
      <c r="W88" s="21" t="s">
        <v>6</v>
      </c>
      <c r="X88" s="21" t="s">
        <v>6</v>
      </c>
      <c r="Y88" s="21" t="s">
        <v>6</v>
      </c>
      <c r="Z88" s="21">
        <v>3915</v>
      </c>
      <c r="AA88" s="21" t="s">
        <v>6</v>
      </c>
      <c r="AB88" s="21" t="s">
        <v>6</v>
      </c>
      <c r="AC88" s="21" t="s">
        <v>6</v>
      </c>
      <c r="AD88" s="21" t="s">
        <v>6</v>
      </c>
      <c r="AE88" s="21" t="s">
        <v>6</v>
      </c>
      <c r="AF88" s="21" t="s">
        <v>6</v>
      </c>
      <c r="AG88" s="21" t="s">
        <v>6</v>
      </c>
      <c r="AH88" s="21">
        <v>7036</v>
      </c>
      <c r="AI88" s="21" t="s">
        <v>6</v>
      </c>
      <c r="AJ88" s="21" t="s">
        <v>6</v>
      </c>
      <c r="AK88" s="21" t="s">
        <v>6</v>
      </c>
      <c r="AL88" s="4"/>
      <c r="AM88" s="4"/>
      <c r="AN88" s="4"/>
      <c r="AO88" s="4"/>
      <c r="AP88" s="4"/>
      <c r="AQ88" s="4"/>
      <c r="AR88" s="4"/>
      <c r="AS88" s="4"/>
    </row>
    <row r="89" spans="1:45" x14ac:dyDescent="0.25">
      <c r="A89" s="17" t="s">
        <v>311</v>
      </c>
      <c r="B89" s="32" t="s">
        <v>6</v>
      </c>
      <c r="C89" s="32" t="s">
        <v>6</v>
      </c>
      <c r="D89" s="32">
        <v>41.929137865600005</v>
      </c>
      <c r="E89" s="32" t="s">
        <v>6</v>
      </c>
      <c r="F89" s="32">
        <v>41.929137865600005</v>
      </c>
      <c r="G89" s="17" t="s">
        <v>442</v>
      </c>
      <c r="H89" s="17" t="s">
        <v>406</v>
      </c>
      <c r="I89" s="20" t="s">
        <v>509</v>
      </c>
      <c r="J89" s="17" t="s">
        <v>412</v>
      </c>
      <c r="K89" s="32" t="s">
        <v>581</v>
      </c>
      <c r="L89" s="36" t="s">
        <v>6</v>
      </c>
      <c r="M89" s="36">
        <v>6.0565417129700005</v>
      </c>
      <c r="N89" s="36">
        <v>42.395791990790002</v>
      </c>
      <c r="O89" s="36">
        <v>12.113083425940001</v>
      </c>
      <c r="P89" s="36" t="s">
        <v>6</v>
      </c>
      <c r="Q89" s="21" t="s">
        <v>6</v>
      </c>
      <c r="R89" s="21" t="s">
        <v>6</v>
      </c>
      <c r="S89" s="21">
        <v>2156</v>
      </c>
      <c r="T89" s="21" t="s">
        <v>6</v>
      </c>
      <c r="U89" s="21" t="s">
        <v>6</v>
      </c>
      <c r="V89" s="21" t="s">
        <v>6</v>
      </c>
      <c r="W89" s="21">
        <v>3003</v>
      </c>
      <c r="X89" s="21" t="s">
        <v>6</v>
      </c>
      <c r="Y89" s="21" t="s">
        <v>6</v>
      </c>
      <c r="Z89" s="21" t="s">
        <v>6</v>
      </c>
      <c r="AA89" s="21" t="s">
        <v>6</v>
      </c>
      <c r="AB89" s="21" t="s">
        <v>6</v>
      </c>
      <c r="AC89" s="21" t="s">
        <v>6</v>
      </c>
      <c r="AD89" s="21" t="s">
        <v>6</v>
      </c>
      <c r="AE89" s="21" t="s">
        <v>6</v>
      </c>
      <c r="AF89" s="21" t="s">
        <v>6</v>
      </c>
      <c r="AG89" s="21" t="s">
        <v>6</v>
      </c>
      <c r="AH89" s="21" t="s">
        <v>6</v>
      </c>
      <c r="AI89" s="21" t="s">
        <v>6</v>
      </c>
      <c r="AJ89" s="21">
        <v>5158</v>
      </c>
      <c r="AK89" s="21" t="s">
        <v>6</v>
      </c>
      <c r="AL89" s="4"/>
      <c r="AM89" s="4"/>
      <c r="AN89" s="4"/>
      <c r="AO89" s="4"/>
      <c r="AP89" s="4"/>
      <c r="AQ89" s="4"/>
      <c r="AR89" s="4"/>
      <c r="AS89" s="4"/>
    </row>
    <row r="90" spans="1:45" x14ac:dyDescent="0.25">
      <c r="A90" s="17" t="s">
        <v>312</v>
      </c>
      <c r="B90" s="32">
        <v>7.9477661684000003</v>
      </c>
      <c r="C90" s="32" t="s">
        <v>6</v>
      </c>
      <c r="D90" s="32">
        <v>77.566089267199999</v>
      </c>
      <c r="E90" s="32" t="s">
        <v>6</v>
      </c>
      <c r="F90" s="32">
        <v>85.513855435599993</v>
      </c>
      <c r="G90" s="17" t="s">
        <v>510</v>
      </c>
      <c r="H90" s="17" t="s">
        <v>406</v>
      </c>
      <c r="I90" s="20" t="s">
        <v>511</v>
      </c>
      <c r="J90" s="17" t="s">
        <v>412</v>
      </c>
      <c r="K90" s="32" t="s">
        <v>583</v>
      </c>
      <c r="L90" s="36" t="s">
        <v>6</v>
      </c>
      <c r="M90" s="36">
        <v>34.833715973970001</v>
      </c>
      <c r="N90" s="36">
        <v>46.444954631960002</v>
      </c>
      <c r="O90" s="36">
        <v>11.61123865799</v>
      </c>
      <c r="P90" s="36">
        <v>23.222477315980001</v>
      </c>
      <c r="Q90" s="21">
        <v>230</v>
      </c>
      <c r="R90" s="21" t="s">
        <v>6</v>
      </c>
      <c r="S90" s="21">
        <v>3988</v>
      </c>
      <c r="T90" s="21" t="s">
        <v>6</v>
      </c>
      <c r="U90" s="21">
        <v>284</v>
      </c>
      <c r="V90" s="21" t="s">
        <v>6</v>
      </c>
      <c r="W90" s="21">
        <v>5555</v>
      </c>
      <c r="X90" s="21" t="s">
        <v>6</v>
      </c>
      <c r="Y90" s="21" t="s">
        <v>6</v>
      </c>
      <c r="Z90" s="21">
        <v>645</v>
      </c>
      <c r="AA90" s="21" t="s">
        <v>6</v>
      </c>
      <c r="AB90" s="21" t="s">
        <v>6</v>
      </c>
      <c r="AC90" s="21" t="s">
        <v>6</v>
      </c>
      <c r="AD90" s="21" t="s">
        <v>6</v>
      </c>
      <c r="AE90" s="21" t="s">
        <v>6</v>
      </c>
      <c r="AF90" s="21" t="s">
        <v>6</v>
      </c>
      <c r="AG90" s="21" t="s">
        <v>6</v>
      </c>
      <c r="AH90" s="21">
        <v>1159</v>
      </c>
      <c r="AI90" s="21" t="s">
        <v>6</v>
      </c>
      <c r="AJ90" s="21">
        <v>9543</v>
      </c>
      <c r="AK90" s="21" t="s">
        <v>6</v>
      </c>
      <c r="AL90" s="4"/>
      <c r="AM90" s="4"/>
      <c r="AN90" s="4"/>
      <c r="AO90" s="4"/>
      <c r="AP90" s="4"/>
      <c r="AQ90" s="4"/>
      <c r="AR90" s="4"/>
      <c r="AS90" s="4"/>
    </row>
    <row r="91" spans="1:45" x14ac:dyDescent="0.25">
      <c r="A91" s="17" t="s">
        <v>313</v>
      </c>
      <c r="B91" s="32" t="s">
        <v>6</v>
      </c>
      <c r="C91" s="32" t="s">
        <v>6</v>
      </c>
      <c r="D91" s="32">
        <v>49.613446769700005</v>
      </c>
      <c r="E91" s="32" t="s">
        <v>6</v>
      </c>
      <c r="F91" s="32">
        <v>49.613446769700005</v>
      </c>
      <c r="G91" s="17" t="s">
        <v>431</v>
      </c>
      <c r="H91" s="17" t="s">
        <v>406</v>
      </c>
      <c r="I91" s="20" t="s">
        <v>472</v>
      </c>
      <c r="J91" s="17" t="s">
        <v>412</v>
      </c>
      <c r="K91" s="32">
        <v>1</v>
      </c>
      <c r="L91" s="36" t="s">
        <v>6</v>
      </c>
      <c r="M91" s="36">
        <v>6.2330458270599998</v>
      </c>
      <c r="N91" s="36">
        <v>37.398274962359999</v>
      </c>
      <c r="O91" s="36">
        <v>12.46609165412</v>
      </c>
      <c r="P91" s="36">
        <v>6.2330458270599998</v>
      </c>
      <c r="Q91" s="21" t="s">
        <v>6</v>
      </c>
      <c r="R91" s="21" t="s">
        <v>6</v>
      </c>
      <c r="S91" s="21">
        <v>2551</v>
      </c>
      <c r="T91" s="21" t="s">
        <v>6</v>
      </c>
      <c r="U91" s="21" t="s">
        <v>6</v>
      </c>
      <c r="V91" s="21" t="s">
        <v>6</v>
      </c>
      <c r="W91" s="21">
        <v>3553</v>
      </c>
      <c r="X91" s="21" t="s">
        <v>6</v>
      </c>
      <c r="Y91" s="21" t="s">
        <v>6</v>
      </c>
      <c r="Z91" s="21" t="s">
        <v>6</v>
      </c>
      <c r="AA91" s="21" t="s">
        <v>6</v>
      </c>
      <c r="AB91" s="21" t="s">
        <v>6</v>
      </c>
      <c r="AC91" s="21" t="s">
        <v>6</v>
      </c>
      <c r="AD91" s="21" t="s">
        <v>6</v>
      </c>
      <c r="AE91" s="21" t="s">
        <v>6</v>
      </c>
      <c r="AF91" s="21" t="s">
        <v>6</v>
      </c>
      <c r="AG91" s="21" t="s">
        <v>6</v>
      </c>
      <c r="AH91" s="21" t="s">
        <v>6</v>
      </c>
      <c r="AI91" s="21" t="s">
        <v>6</v>
      </c>
      <c r="AJ91" s="21">
        <v>6104</v>
      </c>
      <c r="AK91" s="21" t="s">
        <v>6</v>
      </c>
      <c r="AL91" s="4"/>
      <c r="AM91" s="4"/>
      <c r="AN91" s="4"/>
      <c r="AO91" s="4"/>
      <c r="AP91" s="4"/>
      <c r="AQ91" s="4"/>
      <c r="AR91" s="4"/>
      <c r="AS91" s="4"/>
    </row>
    <row r="92" spans="1:45" x14ac:dyDescent="0.25">
      <c r="A92" s="17" t="s">
        <v>314</v>
      </c>
      <c r="B92" s="32" t="s">
        <v>6</v>
      </c>
      <c r="C92" s="32" t="s">
        <v>6</v>
      </c>
      <c r="D92" s="32">
        <v>45.512832537199998</v>
      </c>
      <c r="E92" s="32" t="s">
        <v>6</v>
      </c>
      <c r="F92" s="32">
        <v>45.512832537199998</v>
      </c>
      <c r="G92" s="17" t="s">
        <v>413</v>
      </c>
      <c r="H92" s="17" t="s">
        <v>406</v>
      </c>
      <c r="I92" s="20" t="s">
        <v>505</v>
      </c>
      <c r="J92" s="17" t="s">
        <v>466</v>
      </c>
      <c r="K92" s="32">
        <v>1</v>
      </c>
      <c r="L92" s="36" t="s">
        <v>6</v>
      </c>
      <c r="M92" s="36" t="s">
        <v>6</v>
      </c>
      <c r="N92" s="36">
        <v>23.771964791599999</v>
      </c>
      <c r="O92" s="36">
        <v>66.561501416479999</v>
      </c>
      <c r="P92" s="36">
        <v>4.7543929583199995</v>
      </c>
      <c r="Q92" s="21" t="s">
        <v>6</v>
      </c>
      <c r="R92" s="21" t="s">
        <v>6</v>
      </c>
      <c r="S92" s="21">
        <v>792</v>
      </c>
      <c r="T92" s="21" t="s">
        <v>6</v>
      </c>
      <c r="U92" s="21" t="s">
        <v>6</v>
      </c>
      <c r="V92" s="21" t="s">
        <v>6</v>
      </c>
      <c r="W92" s="21" t="s">
        <v>6</v>
      </c>
      <c r="X92" s="21" t="s">
        <v>6</v>
      </c>
      <c r="Y92" s="21" t="s">
        <v>6</v>
      </c>
      <c r="Z92" s="21" t="s">
        <v>6</v>
      </c>
      <c r="AA92" s="21" t="s">
        <v>6</v>
      </c>
      <c r="AB92" s="21" t="s">
        <v>6</v>
      </c>
      <c r="AC92" s="21" t="s">
        <v>6</v>
      </c>
      <c r="AD92" s="21" t="s">
        <v>6</v>
      </c>
      <c r="AE92" s="21" t="s">
        <v>6</v>
      </c>
      <c r="AF92" s="21" t="s">
        <v>6</v>
      </c>
      <c r="AG92" s="21" t="s">
        <v>6</v>
      </c>
      <c r="AH92" s="21" t="s">
        <v>6</v>
      </c>
      <c r="AI92" s="21" t="s">
        <v>6</v>
      </c>
      <c r="AJ92" s="21">
        <v>792</v>
      </c>
      <c r="AK92" s="21" t="s">
        <v>6</v>
      </c>
      <c r="AL92" s="4"/>
      <c r="AM92" s="4"/>
      <c r="AN92" s="4"/>
      <c r="AO92" s="4"/>
      <c r="AP92" s="4"/>
      <c r="AQ92" s="4"/>
      <c r="AR92" s="4"/>
      <c r="AS92" s="4"/>
    </row>
    <row r="93" spans="1:45" x14ac:dyDescent="0.25">
      <c r="A93" s="17" t="s">
        <v>315</v>
      </c>
      <c r="B93" s="32">
        <v>54.013896134100001</v>
      </c>
      <c r="C93" s="32" t="s">
        <v>6</v>
      </c>
      <c r="D93" s="32" t="s">
        <v>6</v>
      </c>
      <c r="E93" s="32" t="s">
        <v>6</v>
      </c>
      <c r="F93" s="32">
        <v>54.013896134100001</v>
      </c>
      <c r="G93" s="17" t="s">
        <v>512</v>
      </c>
      <c r="H93" s="17" t="s">
        <v>406</v>
      </c>
      <c r="I93" s="20" t="s">
        <v>458</v>
      </c>
      <c r="J93" s="17" t="s">
        <v>412</v>
      </c>
      <c r="K93" s="32">
        <v>1</v>
      </c>
      <c r="L93" s="36" t="s">
        <v>6</v>
      </c>
      <c r="M93" s="36">
        <v>10.80277922682</v>
      </c>
      <c r="N93" s="36">
        <v>37.809727293869997</v>
      </c>
      <c r="O93" s="36">
        <v>5.4013896134100001</v>
      </c>
      <c r="P93" s="36" t="s">
        <v>6</v>
      </c>
      <c r="Q93" s="21">
        <v>1428</v>
      </c>
      <c r="R93" s="21" t="s">
        <v>6</v>
      </c>
      <c r="S93" s="21" t="s">
        <v>6</v>
      </c>
      <c r="T93" s="21" t="s">
        <v>6</v>
      </c>
      <c r="U93" s="21">
        <v>572</v>
      </c>
      <c r="V93" s="21" t="s">
        <v>6</v>
      </c>
      <c r="W93" s="21" t="s">
        <v>6</v>
      </c>
      <c r="X93" s="21" t="s">
        <v>6</v>
      </c>
      <c r="Y93" s="21" t="s">
        <v>6</v>
      </c>
      <c r="Z93" s="21" t="s">
        <v>6</v>
      </c>
      <c r="AA93" s="21" t="s">
        <v>6</v>
      </c>
      <c r="AB93" s="21" t="s">
        <v>6</v>
      </c>
      <c r="AC93" s="21" t="s">
        <v>6</v>
      </c>
      <c r="AD93" s="21" t="s">
        <v>6</v>
      </c>
      <c r="AE93" s="21" t="s">
        <v>6</v>
      </c>
      <c r="AF93" s="21" t="s">
        <v>6</v>
      </c>
      <c r="AG93" s="21" t="s">
        <v>6</v>
      </c>
      <c r="AH93" s="21">
        <v>1999</v>
      </c>
      <c r="AI93" s="21" t="s">
        <v>6</v>
      </c>
      <c r="AJ93" s="21" t="s">
        <v>6</v>
      </c>
      <c r="AK93" s="21" t="s">
        <v>6</v>
      </c>
      <c r="AL93" s="4"/>
      <c r="AM93" s="4"/>
      <c r="AN93" s="4"/>
      <c r="AO93" s="4"/>
      <c r="AP93" s="4"/>
      <c r="AQ93" s="4"/>
      <c r="AR93" s="4"/>
      <c r="AS93" s="4"/>
    </row>
    <row r="94" spans="1:45" x14ac:dyDescent="0.25">
      <c r="A94" s="17" t="s">
        <v>316</v>
      </c>
      <c r="B94" s="32" t="s">
        <v>6</v>
      </c>
      <c r="C94" s="32" t="s">
        <v>6</v>
      </c>
      <c r="D94" s="32" t="s">
        <v>6</v>
      </c>
      <c r="E94" s="32" t="s">
        <v>6</v>
      </c>
      <c r="F94" s="32" t="s">
        <v>6</v>
      </c>
      <c r="G94" s="17" t="s">
        <v>409</v>
      </c>
      <c r="H94" s="17" t="s">
        <v>406</v>
      </c>
      <c r="I94" s="20" t="s">
        <v>414</v>
      </c>
      <c r="J94" s="17" t="s">
        <v>412</v>
      </c>
      <c r="K94" s="32" t="s">
        <v>581</v>
      </c>
      <c r="L94" s="36" t="s">
        <v>6</v>
      </c>
      <c r="M94" s="36" t="s">
        <v>6</v>
      </c>
      <c r="N94" s="36">
        <v>38.453570147720001</v>
      </c>
      <c r="O94" s="36">
        <v>16.480101491879999</v>
      </c>
      <c r="P94" s="36" t="s">
        <v>6</v>
      </c>
      <c r="Q94" s="21" t="s">
        <v>6</v>
      </c>
      <c r="R94" s="21" t="s">
        <v>6</v>
      </c>
      <c r="S94" s="21" t="s">
        <v>6</v>
      </c>
      <c r="T94" s="21" t="s">
        <v>6</v>
      </c>
      <c r="U94" s="21" t="s">
        <v>6</v>
      </c>
      <c r="V94" s="21" t="s">
        <v>6</v>
      </c>
      <c r="W94" s="21" t="s">
        <v>6</v>
      </c>
      <c r="X94" s="21" t="s">
        <v>6</v>
      </c>
      <c r="Y94" s="21" t="s">
        <v>6</v>
      </c>
      <c r="Z94" s="21" t="s">
        <v>6</v>
      </c>
      <c r="AA94" s="21" t="s">
        <v>6</v>
      </c>
      <c r="AB94" s="21" t="s">
        <v>6</v>
      </c>
      <c r="AC94" s="21" t="s">
        <v>6</v>
      </c>
      <c r="AD94" s="21" t="s">
        <v>6</v>
      </c>
      <c r="AE94" s="21" t="s">
        <v>6</v>
      </c>
      <c r="AF94" s="21" t="s">
        <v>6</v>
      </c>
      <c r="AG94" s="21" t="s">
        <v>6</v>
      </c>
      <c r="AH94" s="21" t="s">
        <v>6</v>
      </c>
      <c r="AI94" s="21" t="s">
        <v>6</v>
      </c>
      <c r="AJ94" s="21" t="s">
        <v>6</v>
      </c>
      <c r="AK94" s="21" t="s">
        <v>6</v>
      </c>
      <c r="AL94" s="4"/>
      <c r="AM94" s="4"/>
      <c r="AN94" s="4"/>
      <c r="AO94" s="4"/>
      <c r="AP94" s="4"/>
      <c r="AQ94" s="4"/>
      <c r="AR94" s="4"/>
      <c r="AS94" s="4"/>
    </row>
    <row r="95" spans="1:45" x14ac:dyDescent="0.25">
      <c r="A95" s="17" t="s">
        <v>317</v>
      </c>
      <c r="B95" s="32">
        <v>36.351876852400004</v>
      </c>
      <c r="C95" s="32" t="s">
        <v>6</v>
      </c>
      <c r="D95" s="32" t="s">
        <v>6</v>
      </c>
      <c r="E95" s="32" t="s">
        <v>6</v>
      </c>
      <c r="F95" s="32">
        <v>36.351876852400004</v>
      </c>
      <c r="G95" s="17" t="s">
        <v>496</v>
      </c>
      <c r="H95" s="17" t="s">
        <v>406</v>
      </c>
      <c r="I95" s="20" t="s">
        <v>508</v>
      </c>
      <c r="J95" s="17" t="s">
        <v>412</v>
      </c>
      <c r="K95" s="32" t="s">
        <v>550</v>
      </c>
      <c r="L95" s="36" t="s">
        <v>6</v>
      </c>
      <c r="M95" s="36">
        <v>7.2703753704800009</v>
      </c>
      <c r="N95" s="36">
        <v>25.446313796680002</v>
      </c>
      <c r="O95" s="36">
        <v>3.6351876852400005</v>
      </c>
      <c r="P95" s="36" t="s">
        <v>6</v>
      </c>
      <c r="Q95" s="21">
        <v>961</v>
      </c>
      <c r="R95" s="21" t="s">
        <v>6</v>
      </c>
      <c r="S95" s="21" t="s">
        <v>6</v>
      </c>
      <c r="T95" s="21" t="s">
        <v>6</v>
      </c>
      <c r="U95" s="21">
        <v>385</v>
      </c>
      <c r="V95" s="21" t="s">
        <v>6</v>
      </c>
      <c r="W95" s="21" t="s">
        <v>6</v>
      </c>
      <c r="X95" s="21" t="s">
        <v>6</v>
      </c>
      <c r="Y95" s="21" t="s">
        <v>6</v>
      </c>
      <c r="Z95" s="21" t="s">
        <v>6</v>
      </c>
      <c r="AA95" s="21" t="s">
        <v>6</v>
      </c>
      <c r="AB95" s="21" t="s">
        <v>6</v>
      </c>
      <c r="AC95" s="21" t="s">
        <v>6</v>
      </c>
      <c r="AD95" s="21" t="s">
        <v>6</v>
      </c>
      <c r="AE95" s="21" t="s">
        <v>6</v>
      </c>
      <c r="AF95" s="21" t="s">
        <v>6</v>
      </c>
      <c r="AG95" s="21" t="s">
        <v>6</v>
      </c>
      <c r="AH95" s="21">
        <v>1345</v>
      </c>
      <c r="AI95" s="21" t="s">
        <v>6</v>
      </c>
      <c r="AJ95" s="21" t="s">
        <v>6</v>
      </c>
      <c r="AK95" s="21" t="s">
        <v>6</v>
      </c>
      <c r="AL95" s="4"/>
      <c r="AM95" s="4"/>
      <c r="AN95" s="4"/>
      <c r="AO95" s="4"/>
      <c r="AP95" s="4"/>
      <c r="AQ95" s="4"/>
      <c r="AR95" s="4"/>
      <c r="AS95" s="4"/>
    </row>
    <row r="96" spans="1:45" x14ac:dyDescent="0.25">
      <c r="A96" s="17" t="s">
        <v>318</v>
      </c>
      <c r="B96" s="32">
        <v>27.954940914000002</v>
      </c>
      <c r="C96" s="32" t="s">
        <v>6</v>
      </c>
      <c r="D96" s="32" t="s">
        <v>6</v>
      </c>
      <c r="E96" s="32" t="s">
        <v>6</v>
      </c>
      <c r="F96" s="32">
        <v>27.954940914000002</v>
      </c>
      <c r="G96" s="17" t="s">
        <v>513</v>
      </c>
      <c r="H96" s="17" t="s">
        <v>406</v>
      </c>
      <c r="I96" s="20" t="s">
        <v>514</v>
      </c>
      <c r="J96" s="17" t="s">
        <v>412</v>
      </c>
      <c r="K96" s="32" t="s">
        <v>572</v>
      </c>
      <c r="L96" s="36" t="s">
        <v>6</v>
      </c>
      <c r="M96" s="36" t="s">
        <v>6</v>
      </c>
      <c r="N96" s="36">
        <v>13.977470457000001</v>
      </c>
      <c r="O96" s="36">
        <v>13.977470457000001</v>
      </c>
      <c r="P96" s="36" t="s">
        <v>6</v>
      </c>
      <c r="Q96" s="21">
        <v>739</v>
      </c>
      <c r="R96" s="21" t="s">
        <v>6</v>
      </c>
      <c r="S96" s="21" t="s">
        <v>6</v>
      </c>
      <c r="T96" s="21" t="s">
        <v>6</v>
      </c>
      <c r="U96" s="21">
        <v>296</v>
      </c>
      <c r="V96" s="21" t="s">
        <v>6</v>
      </c>
      <c r="W96" s="21" t="s">
        <v>6</v>
      </c>
      <c r="X96" s="21" t="s">
        <v>6</v>
      </c>
      <c r="Y96" s="21" t="s">
        <v>6</v>
      </c>
      <c r="Z96" s="21" t="s">
        <v>6</v>
      </c>
      <c r="AA96" s="21" t="s">
        <v>6</v>
      </c>
      <c r="AB96" s="21" t="s">
        <v>6</v>
      </c>
      <c r="AC96" s="21" t="s">
        <v>6</v>
      </c>
      <c r="AD96" s="21" t="s">
        <v>6</v>
      </c>
      <c r="AE96" s="21" t="s">
        <v>6</v>
      </c>
      <c r="AF96" s="21" t="s">
        <v>6</v>
      </c>
      <c r="AG96" s="21" t="s">
        <v>6</v>
      </c>
      <c r="AH96" s="21">
        <v>1035</v>
      </c>
      <c r="AI96" s="21" t="s">
        <v>6</v>
      </c>
      <c r="AJ96" s="21" t="s">
        <v>6</v>
      </c>
      <c r="AK96" s="21" t="s">
        <v>6</v>
      </c>
      <c r="AL96" s="4"/>
      <c r="AM96" s="4"/>
      <c r="AN96" s="4"/>
      <c r="AO96" s="4"/>
      <c r="AP96" s="4"/>
      <c r="AQ96" s="4"/>
      <c r="AR96" s="4"/>
      <c r="AS96" s="4"/>
    </row>
    <row r="97" spans="1:45" x14ac:dyDescent="0.25">
      <c r="A97" s="17" t="s">
        <v>319</v>
      </c>
      <c r="B97" s="32">
        <v>35.203807032499995</v>
      </c>
      <c r="C97" s="32" t="s">
        <v>6</v>
      </c>
      <c r="D97" s="32" t="s">
        <v>6</v>
      </c>
      <c r="E97" s="32" t="s">
        <v>6</v>
      </c>
      <c r="F97" s="32">
        <v>35.203807032499995</v>
      </c>
      <c r="G97" s="17" t="s">
        <v>419</v>
      </c>
      <c r="H97" s="17" t="s">
        <v>406</v>
      </c>
      <c r="I97" s="20" t="s">
        <v>468</v>
      </c>
      <c r="J97" s="17" t="s">
        <v>412</v>
      </c>
      <c r="K97" s="32" t="s">
        <v>581</v>
      </c>
      <c r="L97" s="36" t="s">
        <v>6</v>
      </c>
      <c r="M97" s="36" t="s">
        <v>6</v>
      </c>
      <c r="N97" s="36">
        <v>17.601903516249997</v>
      </c>
      <c r="O97" s="36">
        <v>17.601903516249997</v>
      </c>
      <c r="P97" s="36" t="s">
        <v>6</v>
      </c>
      <c r="Q97" s="21">
        <v>930</v>
      </c>
      <c r="R97" s="21" t="s">
        <v>6</v>
      </c>
      <c r="S97" s="21" t="s">
        <v>6</v>
      </c>
      <c r="T97" s="21" t="s">
        <v>6</v>
      </c>
      <c r="U97" s="21">
        <v>373</v>
      </c>
      <c r="V97" s="21" t="s">
        <v>6</v>
      </c>
      <c r="W97" s="21" t="s">
        <v>6</v>
      </c>
      <c r="X97" s="21" t="s">
        <v>6</v>
      </c>
      <c r="Y97" s="21" t="s">
        <v>6</v>
      </c>
      <c r="Z97" s="21" t="s">
        <v>6</v>
      </c>
      <c r="AA97" s="21" t="s">
        <v>6</v>
      </c>
      <c r="AB97" s="21" t="s">
        <v>6</v>
      </c>
      <c r="AC97" s="21" t="s">
        <v>6</v>
      </c>
      <c r="AD97" s="21" t="s">
        <v>6</v>
      </c>
      <c r="AE97" s="21" t="s">
        <v>6</v>
      </c>
      <c r="AF97" s="21" t="s">
        <v>6</v>
      </c>
      <c r="AG97" s="21" t="s">
        <v>6</v>
      </c>
      <c r="AH97" s="21">
        <v>1303</v>
      </c>
      <c r="AI97" s="21" t="s">
        <v>6</v>
      </c>
      <c r="AJ97" s="21" t="s">
        <v>6</v>
      </c>
      <c r="AK97" s="21" t="s">
        <v>6</v>
      </c>
      <c r="AL97" s="4"/>
      <c r="AM97" s="4"/>
      <c r="AN97" s="4"/>
      <c r="AO97" s="4"/>
      <c r="AP97" s="4"/>
      <c r="AQ97" s="4"/>
      <c r="AR97" s="4"/>
      <c r="AS97" s="4"/>
    </row>
    <row r="98" spans="1:45" x14ac:dyDescent="0.25">
      <c r="A98" s="17" t="s">
        <v>320</v>
      </c>
      <c r="B98" s="32">
        <v>64.789176105700008</v>
      </c>
      <c r="C98" s="32" t="s">
        <v>6</v>
      </c>
      <c r="D98" s="32" t="s">
        <v>6</v>
      </c>
      <c r="E98" s="32" t="s">
        <v>6</v>
      </c>
      <c r="F98" s="32">
        <v>64.789176105700008</v>
      </c>
      <c r="G98" s="17" t="s">
        <v>449</v>
      </c>
      <c r="H98" s="17" t="s">
        <v>406</v>
      </c>
      <c r="I98" s="20" t="s">
        <v>500</v>
      </c>
      <c r="J98" s="17" t="s">
        <v>412</v>
      </c>
      <c r="K98" s="32" t="s">
        <v>581</v>
      </c>
      <c r="L98" s="36" t="s">
        <v>6</v>
      </c>
      <c r="M98" s="36">
        <v>75.35904269272001</v>
      </c>
      <c r="N98" s="36">
        <v>18.839760673180002</v>
      </c>
      <c r="O98" s="36" t="s">
        <v>6</v>
      </c>
      <c r="P98" s="36" t="s">
        <v>6</v>
      </c>
      <c r="Q98" s="21">
        <v>1712</v>
      </c>
      <c r="R98" s="21" t="s">
        <v>6</v>
      </c>
      <c r="S98" s="21" t="s">
        <v>6</v>
      </c>
      <c r="T98" s="21" t="s">
        <v>6</v>
      </c>
      <c r="U98" s="21">
        <v>686</v>
      </c>
      <c r="V98" s="21" t="s">
        <v>6</v>
      </c>
      <c r="W98" s="21" t="s">
        <v>6</v>
      </c>
      <c r="X98" s="21" t="s">
        <v>6</v>
      </c>
      <c r="Y98" s="21" t="s">
        <v>6</v>
      </c>
      <c r="Z98" s="21" t="s">
        <v>6</v>
      </c>
      <c r="AA98" s="21" t="s">
        <v>6</v>
      </c>
      <c r="AB98" s="21" t="s">
        <v>6</v>
      </c>
      <c r="AC98" s="21" t="s">
        <v>6</v>
      </c>
      <c r="AD98" s="21" t="s">
        <v>6</v>
      </c>
      <c r="AE98" s="21" t="s">
        <v>6</v>
      </c>
      <c r="AF98" s="21" t="s">
        <v>6</v>
      </c>
      <c r="AG98" s="21" t="s">
        <v>6</v>
      </c>
      <c r="AH98" s="21">
        <v>2398</v>
      </c>
      <c r="AI98" s="21" t="s">
        <v>6</v>
      </c>
      <c r="AJ98" s="21" t="s">
        <v>6</v>
      </c>
      <c r="AK98" s="21" t="s">
        <v>6</v>
      </c>
      <c r="AL98" s="4"/>
      <c r="AM98" s="4"/>
      <c r="AN98" s="4"/>
      <c r="AO98" s="4"/>
      <c r="AP98" s="4"/>
      <c r="AQ98" s="4"/>
      <c r="AR98" s="4"/>
      <c r="AS98" s="4"/>
    </row>
    <row r="99" spans="1:45" x14ac:dyDescent="0.25">
      <c r="A99" s="17" t="s">
        <v>321</v>
      </c>
      <c r="B99" s="32">
        <v>20.672685767699999</v>
      </c>
      <c r="C99" s="32" t="s">
        <v>6</v>
      </c>
      <c r="D99" s="32">
        <v>26.7723507394</v>
      </c>
      <c r="E99" s="32" t="s">
        <v>6</v>
      </c>
      <c r="F99" s="32">
        <v>47.445036507099999</v>
      </c>
      <c r="G99" s="17" t="s">
        <v>515</v>
      </c>
      <c r="H99" s="17" t="s">
        <v>406</v>
      </c>
      <c r="I99" s="20" t="s">
        <v>411</v>
      </c>
      <c r="J99" s="17" t="s">
        <v>412</v>
      </c>
      <c r="K99" s="32" t="s">
        <v>575</v>
      </c>
      <c r="L99" s="36" t="s">
        <v>6</v>
      </c>
      <c r="M99" s="36" t="s">
        <v>6</v>
      </c>
      <c r="N99" s="36">
        <v>57.8737290742</v>
      </c>
      <c r="O99" s="36" t="s">
        <v>6</v>
      </c>
      <c r="P99" s="36" t="s">
        <v>6</v>
      </c>
      <c r="Q99" s="21">
        <v>1003</v>
      </c>
      <c r="R99" s="21" t="s">
        <v>6</v>
      </c>
      <c r="S99" s="21">
        <v>390</v>
      </c>
      <c r="T99" s="21" t="s">
        <v>6</v>
      </c>
      <c r="U99" s="21">
        <v>835</v>
      </c>
      <c r="V99" s="21" t="s">
        <v>6</v>
      </c>
      <c r="W99" s="21">
        <v>1033</v>
      </c>
      <c r="X99" s="21" t="s">
        <v>6</v>
      </c>
      <c r="Y99" s="21" t="s">
        <v>6</v>
      </c>
      <c r="Z99" s="21">
        <v>782</v>
      </c>
      <c r="AA99" s="21" t="s">
        <v>6</v>
      </c>
      <c r="AB99" s="21">
        <v>746</v>
      </c>
      <c r="AC99" s="21" t="s">
        <v>6</v>
      </c>
      <c r="AD99" s="21" t="s">
        <v>6</v>
      </c>
      <c r="AE99" s="21" t="s">
        <v>6</v>
      </c>
      <c r="AF99" s="21" t="s">
        <v>6</v>
      </c>
      <c r="AG99" s="21" t="s">
        <v>6</v>
      </c>
      <c r="AH99" s="21">
        <v>2619</v>
      </c>
      <c r="AI99" s="21" t="s">
        <v>6</v>
      </c>
      <c r="AJ99" s="21">
        <v>2169</v>
      </c>
      <c r="AK99" s="21" t="s">
        <v>6</v>
      </c>
      <c r="AL99" s="4"/>
      <c r="AM99" s="4"/>
      <c r="AN99" s="4"/>
      <c r="AO99" s="4"/>
      <c r="AP99" s="4"/>
      <c r="AQ99" s="4"/>
      <c r="AR99" s="4"/>
      <c r="AS99" s="4"/>
    </row>
    <row r="100" spans="1:45" x14ac:dyDescent="0.25">
      <c r="A100" s="17" t="s">
        <v>322</v>
      </c>
      <c r="B100" s="32" t="s">
        <v>6</v>
      </c>
      <c r="C100" s="32" t="s">
        <v>6</v>
      </c>
      <c r="D100" s="32">
        <v>41.059586942199999</v>
      </c>
      <c r="E100" s="32" t="s">
        <v>6</v>
      </c>
      <c r="F100" s="32">
        <v>41.059586942199999</v>
      </c>
      <c r="G100" s="17" t="s">
        <v>516</v>
      </c>
      <c r="H100" s="17" t="s">
        <v>517</v>
      </c>
      <c r="I100" s="20" t="s">
        <v>518</v>
      </c>
      <c r="J100" s="17" t="s">
        <v>466</v>
      </c>
      <c r="K100" s="32">
        <v>1</v>
      </c>
      <c r="L100" s="36" t="s">
        <v>6</v>
      </c>
      <c r="M100" s="36">
        <v>28.741710859539996</v>
      </c>
      <c r="N100" s="36">
        <v>12.31787608266</v>
      </c>
      <c r="O100" s="36" t="s">
        <v>6</v>
      </c>
      <c r="P100" s="36" t="s">
        <v>6</v>
      </c>
      <c r="Q100" s="21" t="s">
        <v>6</v>
      </c>
      <c r="R100" s="21" t="s">
        <v>6</v>
      </c>
      <c r="S100" s="21">
        <v>598</v>
      </c>
      <c r="T100" s="21" t="s">
        <v>6</v>
      </c>
      <c r="U100" s="21" t="s">
        <v>6</v>
      </c>
      <c r="V100" s="21" t="s">
        <v>6</v>
      </c>
      <c r="W100" s="21">
        <v>1584</v>
      </c>
      <c r="X100" s="21" t="s">
        <v>6</v>
      </c>
      <c r="Y100" s="21" t="s">
        <v>6</v>
      </c>
      <c r="Z100" s="21" t="s">
        <v>6</v>
      </c>
      <c r="AA100" s="21" t="s">
        <v>6</v>
      </c>
      <c r="AB100" s="21">
        <v>1144</v>
      </c>
      <c r="AC100" s="21" t="s">
        <v>6</v>
      </c>
      <c r="AD100" s="21" t="s">
        <v>6</v>
      </c>
      <c r="AE100" s="21" t="s">
        <v>6</v>
      </c>
      <c r="AF100" s="21" t="s">
        <v>6</v>
      </c>
      <c r="AG100" s="21" t="s">
        <v>6</v>
      </c>
      <c r="AH100" s="21" t="s">
        <v>6</v>
      </c>
      <c r="AI100" s="21" t="s">
        <v>6</v>
      </c>
      <c r="AJ100" s="21">
        <v>3326</v>
      </c>
      <c r="AK100" s="21" t="s">
        <v>6</v>
      </c>
      <c r="AL100" s="4"/>
      <c r="AM100" s="4"/>
      <c r="AN100" s="4"/>
      <c r="AO100" s="4"/>
      <c r="AP100" s="4"/>
      <c r="AQ100" s="4"/>
      <c r="AR100" s="4"/>
      <c r="AS100" s="4"/>
    </row>
    <row r="101" spans="1:45" x14ac:dyDescent="0.25">
      <c r="A101" s="17" t="s">
        <v>323</v>
      </c>
      <c r="B101" s="32" t="s">
        <v>6</v>
      </c>
      <c r="C101" s="32" t="s">
        <v>6</v>
      </c>
      <c r="D101" s="32">
        <v>49.062346763999997</v>
      </c>
      <c r="E101" s="32" t="s">
        <v>6</v>
      </c>
      <c r="F101" s="32">
        <v>49.062346763999997</v>
      </c>
      <c r="G101" s="17" t="s">
        <v>496</v>
      </c>
      <c r="H101" s="17" t="s">
        <v>406</v>
      </c>
      <c r="I101" s="20" t="s">
        <v>411</v>
      </c>
      <c r="J101" s="17" t="s">
        <v>412</v>
      </c>
      <c r="K101" s="32">
        <v>1</v>
      </c>
      <c r="L101" s="36" t="s">
        <v>6</v>
      </c>
      <c r="M101" s="36">
        <v>9.8124693528000009</v>
      </c>
      <c r="N101" s="36">
        <v>39.249877411200004</v>
      </c>
      <c r="O101" s="36" t="s">
        <v>6</v>
      </c>
      <c r="P101" s="36" t="s">
        <v>6</v>
      </c>
      <c r="Q101" s="21" t="s">
        <v>6</v>
      </c>
      <c r="R101" s="21" t="s">
        <v>6</v>
      </c>
      <c r="S101" s="21">
        <v>715</v>
      </c>
      <c r="T101" s="21" t="s">
        <v>6</v>
      </c>
      <c r="U101" s="21" t="s">
        <v>6</v>
      </c>
      <c r="V101" s="21" t="s">
        <v>6</v>
      </c>
      <c r="W101" s="21">
        <v>1893</v>
      </c>
      <c r="X101" s="21" t="s">
        <v>6</v>
      </c>
      <c r="Y101" s="21" t="s">
        <v>6</v>
      </c>
      <c r="Z101" s="21" t="s">
        <v>6</v>
      </c>
      <c r="AA101" s="21" t="s">
        <v>6</v>
      </c>
      <c r="AB101" s="21">
        <v>1366</v>
      </c>
      <c r="AC101" s="21" t="s">
        <v>6</v>
      </c>
      <c r="AD101" s="21" t="s">
        <v>6</v>
      </c>
      <c r="AE101" s="21" t="s">
        <v>6</v>
      </c>
      <c r="AF101" s="21" t="s">
        <v>6</v>
      </c>
      <c r="AG101" s="21" t="s">
        <v>6</v>
      </c>
      <c r="AH101" s="21" t="s">
        <v>6</v>
      </c>
      <c r="AI101" s="21" t="s">
        <v>6</v>
      </c>
      <c r="AJ101" s="21">
        <v>3974</v>
      </c>
      <c r="AK101" s="21" t="s">
        <v>6</v>
      </c>
      <c r="AL101" s="4"/>
      <c r="AM101" s="4"/>
      <c r="AN101" s="4"/>
      <c r="AO101" s="4"/>
      <c r="AP101" s="4"/>
      <c r="AQ101" s="4"/>
      <c r="AR101" s="4"/>
      <c r="AS101" s="4"/>
    </row>
    <row r="102" spans="1:45" x14ac:dyDescent="0.25">
      <c r="A102" s="17" t="s">
        <v>324</v>
      </c>
      <c r="B102" s="32">
        <v>58.702582364500003</v>
      </c>
      <c r="C102" s="32" t="s">
        <v>6</v>
      </c>
      <c r="D102" s="32" t="s">
        <v>6</v>
      </c>
      <c r="E102" s="32" t="s">
        <v>6</v>
      </c>
      <c r="F102" s="32">
        <v>58.702582364500003</v>
      </c>
      <c r="G102" s="17" t="s">
        <v>482</v>
      </c>
      <c r="H102" s="17" t="s">
        <v>406</v>
      </c>
      <c r="I102" s="20" t="s">
        <v>519</v>
      </c>
      <c r="J102" s="17" t="s">
        <v>412</v>
      </c>
      <c r="K102" s="32" t="s">
        <v>581</v>
      </c>
      <c r="L102" s="36" t="s">
        <v>6</v>
      </c>
      <c r="M102" s="36">
        <v>11.740516472900001</v>
      </c>
      <c r="N102" s="36">
        <v>46.962065891600005</v>
      </c>
      <c r="O102" s="36" t="s">
        <v>6</v>
      </c>
      <c r="P102" s="36" t="s">
        <v>6</v>
      </c>
      <c r="Q102" s="21">
        <v>2847</v>
      </c>
      <c r="R102" s="21" t="s">
        <v>6</v>
      </c>
      <c r="S102" s="21" t="s">
        <v>6</v>
      </c>
      <c r="T102" s="21" t="s">
        <v>6</v>
      </c>
      <c r="U102" s="21">
        <v>2370</v>
      </c>
      <c r="V102" s="21" t="s">
        <v>6</v>
      </c>
      <c r="W102" s="21" t="s">
        <v>6</v>
      </c>
      <c r="X102" s="21" t="s">
        <v>6</v>
      </c>
      <c r="Y102" s="21" t="s">
        <v>6</v>
      </c>
      <c r="Z102" s="21">
        <v>2221</v>
      </c>
      <c r="AA102" s="21" t="s">
        <v>6</v>
      </c>
      <c r="AB102" s="21" t="s">
        <v>6</v>
      </c>
      <c r="AC102" s="21" t="s">
        <v>6</v>
      </c>
      <c r="AD102" s="21" t="s">
        <v>6</v>
      </c>
      <c r="AE102" s="21" t="s">
        <v>6</v>
      </c>
      <c r="AF102" s="21" t="s">
        <v>6</v>
      </c>
      <c r="AG102" s="21" t="s">
        <v>6</v>
      </c>
      <c r="AH102" s="21">
        <v>7438</v>
      </c>
      <c r="AI102" s="21" t="s">
        <v>6</v>
      </c>
      <c r="AJ102" s="21" t="s">
        <v>6</v>
      </c>
      <c r="AK102" s="21" t="s">
        <v>6</v>
      </c>
      <c r="AL102" s="4"/>
      <c r="AM102" s="4"/>
      <c r="AN102" s="4"/>
      <c r="AO102" s="4"/>
      <c r="AP102" s="4"/>
      <c r="AQ102" s="4"/>
      <c r="AR102" s="4"/>
      <c r="AS102" s="4"/>
    </row>
    <row r="103" spans="1:45" x14ac:dyDescent="0.25">
      <c r="A103" s="17" t="s">
        <v>325</v>
      </c>
      <c r="B103" s="32" t="s">
        <v>6</v>
      </c>
      <c r="C103" s="32" t="s">
        <v>6</v>
      </c>
      <c r="D103" s="32" t="s">
        <v>6</v>
      </c>
      <c r="E103" s="32" t="s">
        <v>6</v>
      </c>
      <c r="F103" s="32" t="s">
        <v>6</v>
      </c>
      <c r="G103" s="17" t="s">
        <v>434</v>
      </c>
      <c r="H103" s="17" t="s">
        <v>406</v>
      </c>
      <c r="I103" s="20" t="s">
        <v>462</v>
      </c>
      <c r="J103" s="17" t="s">
        <v>499</v>
      </c>
      <c r="K103" s="32">
        <v>1</v>
      </c>
      <c r="L103" s="36" t="s">
        <v>6</v>
      </c>
      <c r="M103" s="36">
        <v>13.93433104188</v>
      </c>
      <c r="N103" s="36">
        <v>55.737324167520001</v>
      </c>
      <c r="O103" s="36" t="s">
        <v>6</v>
      </c>
      <c r="P103" s="36" t="s">
        <v>6</v>
      </c>
      <c r="Q103" s="21" t="s">
        <v>6</v>
      </c>
      <c r="R103" s="21" t="s">
        <v>6</v>
      </c>
      <c r="S103" s="21" t="s">
        <v>6</v>
      </c>
      <c r="T103" s="21" t="s">
        <v>6</v>
      </c>
      <c r="U103" s="21" t="s">
        <v>6</v>
      </c>
      <c r="V103" s="21" t="s">
        <v>6</v>
      </c>
      <c r="W103" s="21" t="s">
        <v>6</v>
      </c>
      <c r="X103" s="21" t="s">
        <v>6</v>
      </c>
      <c r="Y103" s="21" t="s">
        <v>6</v>
      </c>
      <c r="Z103" s="21" t="s">
        <v>6</v>
      </c>
      <c r="AA103" s="21" t="s">
        <v>6</v>
      </c>
      <c r="AB103" s="21" t="s">
        <v>6</v>
      </c>
      <c r="AC103" s="21" t="s">
        <v>6</v>
      </c>
      <c r="AD103" s="21" t="s">
        <v>6</v>
      </c>
      <c r="AE103" s="21" t="s">
        <v>6</v>
      </c>
      <c r="AF103" s="21" t="s">
        <v>6</v>
      </c>
      <c r="AG103" s="21" t="s">
        <v>6</v>
      </c>
      <c r="AH103" s="21" t="s">
        <v>6</v>
      </c>
      <c r="AI103" s="21" t="s">
        <v>6</v>
      </c>
      <c r="AJ103" s="21" t="s">
        <v>6</v>
      </c>
      <c r="AK103" s="21" t="s">
        <v>6</v>
      </c>
      <c r="AL103" s="4"/>
      <c r="AM103" s="4"/>
      <c r="AN103" s="4"/>
      <c r="AO103" s="4"/>
      <c r="AP103" s="4"/>
      <c r="AQ103" s="4"/>
      <c r="AR103" s="4"/>
      <c r="AS103" s="4"/>
    </row>
    <row r="104" spans="1:45" x14ac:dyDescent="0.25">
      <c r="A104" s="17" t="s">
        <v>326</v>
      </c>
      <c r="B104" s="32" t="s">
        <v>6</v>
      </c>
      <c r="C104" s="32" t="s">
        <v>6</v>
      </c>
      <c r="D104" s="32" t="s">
        <v>6</v>
      </c>
      <c r="E104" s="32" t="s">
        <v>6</v>
      </c>
      <c r="F104" s="32" t="s">
        <v>6</v>
      </c>
      <c r="G104" s="17" t="s">
        <v>405</v>
      </c>
      <c r="H104" s="17" t="s">
        <v>406</v>
      </c>
      <c r="I104" s="20" t="s">
        <v>451</v>
      </c>
      <c r="J104" s="17" t="s">
        <v>492</v>
      </c>
      <c r="K104" s="32" t="s">
        <v>583</v>
      </c>
      <c r="L104" s="36" t="s">
        <v>6</v>
      </c>
      <c r="M104" s="36">
        <v>16.844897446769998</v>
      </c>
      <c r="N104" s="36">
        <v>39.304760709129994</v>
      </c>
      <c r="O104" s="36" t="s">
        <v>6</v>
      </c>
      <c r="P104" s="36" t="s">
        <v>6</v>
      </c>
      <c r="Q104" s="21" t="s">
        <v>6</v>
      </c>
      <c r="R104" s="21" t="s">
        <v>6</v>
      </c>
      <c r="S104" s="21" t="s">
        <v>6</v>
      </c>
      <c r="T104" s="21" t="s">
        <v>6</v>
      </c>
      <c r="U104" s="21" t="s">
        <v>6</v>
      </c>
      <c r="V104" s="21" t="s">
        <v>6</v>
      </c>
      <c r="W104" s="21" t="s">
        <v>6</v>
      </c>
      <c r="X104" s="21" t="s">
        <v>6</v>
      </c>
      <c r="Y104" s="21" t="s">
        <v>6</v>
      </c>
      <c r="Z104" s="21" t="s">
        <v>6</v>
      </c>
      <c r="AA104" s="21" t="s">
        <v>6</v>
      </c>
      <c r="AB104" s="21" t="s">
        <v>6</v>
      </c>
      <c r="AC104" s="21" t="s">
        <v>6</v>
      </c>
      <c r="AD104" s="21" t="s">
        <v>6</v>
      </c>
      <c r="AE104" s="21" t="s">
        <v>6</v>
      </c>
      <c r="AF104" s="21" t="s">
        <v>6</v>
      </c>
      <c r="AG104" s="21" t="s">
        <v>6</v>
      </c>
      <c r="AH104" s="21" t="s">
        <v>6</v>
      </c>
      <c r="AI104" s="21" t="s">
        <v>6</v>
      </c>
      <c r="AJ104" s="21" t="s">
        <v>6</v>
      </c>
      <c r="AK104" s="21" t="s">
        <v>6</v>
      </c>
      <c r="AL104" s="4"/>
      <c r="AM104" s="4"/>
      <c r="AN104" s="4"/>
      <c r="AO104" s="4"/>
      <c r="AP104" s="4"/>
      <c r="AQ104" s="4"/>
      <c r="AR104" s="4"/>
      <c r="AS104" s="4"/>
    </row>
    <row r="105" spans="1:45" x14ac:dyDescent="0.25">
      <c r="A105" s="17" t="s">
        <v>327</v>
      </c>
      <c r="B105" s="32" t="s">
        <v>6</v>
      </c>
      <c r="C105" s="32" t="s">
        <v>6</v>
      </c>
      <c r="D105" s="32" t="s">
        <v>6</v>
      </c>
      <c r="E105" s="32" t="s">
        <v>6</v>
      </c>
      <c r="F105" s="32" t="s">
        <v>6</v>
      </c>
      <c r="G105" s="17" t="s">
        <v>512</v>
      </c>
      <c r="H105" s="17" t="s">
        <v>406</v>
      </c>
      <c r="I105" s="20" t="s">
        <v>520</v>
      </c>
      <c r="J105" s="17" t="s">
        <v>412</v>
      </c>
      <c r="K105" s="32" t="s">
        <v>583</v>
      </c>
      <c r="L105" s="36" t="s">
        <v>6</v>
      </c>
      <c r="M105" s="36">
        <v>16.479876583199999</v>
      </c>
      <c r="N105" s="36">
        <v>24.719814874799997</v>
      </c>
      <c r="O105" s="36" t="s">
        <v>6</v>
      </c>
      <c r="P105" s="36" t="s">
        <v>6</v>
      </c>
      <c r="Q105" s="21" t="s">
        <v>6</v>
      </c>
      <c r="R105" s="21" t="s">
        <v>6</v>
      </c>
      <c r="S105" s="21" t="s">
        <v>6</v>
      </c>
      <c r="T105" s="21" t="s">
        <v>6</v>
      </c>
      <c r="U105" s="21" t="s">
        <v>6</v>
      </c>
      <c r="V105" s="21" t="s">
        <v>6</v>
      </c>
      <c r="W105" s="21" t="s">
        <v>6</v>
      </c>
      <c r="X105" s="21" t="s">
        <v>6</v>
      </c>
      <c r="Y105" s="21" t="s">
        <v>6</v>
      </c>
      <c r="Z105" s="21" t="s">
        <v>6</v>
      </c>
      <c r="AA105" s="21" t="s">
        <v>6</v>
      </c>
      <c r="AB105" s="21" t="s">
        <v>6</v>
      </c>
      <c r="AC105" s="21" t="s">
        <v>6</v>
      </c>
      <c r="AD105" s="21" t="s">
        <v>6</v>
      </c>
      <c r="AE105" s="21" t="s">
        <v>6</v>
      </c>
      <c r="AF105" s="21" t="s">
        <v>6</v>
      </c>
      <c r="AG105" s="21" t="s">
        <v>6</v>
      </c>
      <c r="AH105" s="21" t="s">
        <v>6</v>
      </c>
      <c r="AI105" s="21" t="s">
        <v>6</v>
      </c>
      <c r="AJ105" s="21" t="s">
        <v>6</v>
      </c>
      <c r="AK105" s="21" t="s">
        <v>6</v>
      </c>
      <c r="AL105" s="4"/>
      <c r="AM105" s="4"/>
      <c r="AN105" s="4"/>
      <c r="AO105" s="4"/>
      <c r="AP105" s="4"/>
      <c r="AQ105" s="4"/>
      <c r="AR105" s="4"/>
      <c r="AS105" s="4"/>
    </row>
    <row r="106" spans="1:45" x14ac:dyDescent="0.25">
      <c r="A106" s="17" t="s">
        <v>328</v>
      </c>
      <c r="B106" s="32" t="s">
        <v>6</v>
      </c>
      <c r="C106" s="32" t="s">
        <v>6</v>
      </c>
      <c r="D106" s="32" t="s">
        <v>6</v>
      </c>
      <c r="E106" s="32" t="s">
        <v>6</v>
      </c>
      <c r="F106" s="32" t="s">
        <v>6</v>
      </c>
      <c r="G106" s="17" t="s">
        <v>449</v>
      </c>
      <c r="H106" s="17" t="s">
        <v>406</v>
      </c>
      <c r="I106" s="20" t="s">
        <v>521</v>
      </c>
      <c r="J106" s="17" t="s">
        <v>412</v>
      </c>
      <c r="K106" s="32" t="s">
        <v>572</v>
      </c>
      <c r="L106" s="36" t="s">
        <v>6</v>
      </c>
      <c r="M106" s="36">
        <v>21.26148844195</v>
      </c>
      <c r="N106" s="36">
        <v>21.26148844195</v>
      </c>
      <c r="O106" s="36" t="s">
        <v>6</v>
      </c>
      <c r="P106" s="36" t="s">
        <v>6</v>
      </c>
      <c r="Q106" s="21" t="s">
        <v>6</v>
      </c>
      <c r="R106" s="21" t="s">
        <v>6</v>
      </c>
      <c r="S106" s="21" t="s">
        <v>6</v>
      </c>
      <c r="T106" s="21" t="s">
        <v>6</v>
      </c>
      <c r="U106" s="21" t="s">
        <v>6</v>
      </c>
      <c r="V106" s="21" t="s">
        <v>6</v>
      </c>
      <c r="W106" s="21" t="s">
        <v>6</v>
      </c>
      <c r="X106" s="21" t="s">
        <v>6</v>
      </c>
      <c r="Y106" s="21" t="s">
        <v>6</v>
      </c>
      <c r="Z106" s="21" t="s">
        <v>6</v>
      </c>
      <c r="AA106" s="21" t="s">
        <v>6</v>
      </c>
      <c r="AB106" s="21" t="s">
        <v>6</v>
      </c>
      <c r="AC106" s="21" t="s">
        <v>6</v>
      </c>
      <c r="AD106" s="21" t="s">
        <v>6</v>
      </c>
      <c r="AE106" s="21" t="s">
        <v>6</v>
      </c>
      <c r="AF106" s="21" t="s">
        <v>6</v>
      </c>
      <c r="AG106" s="21" t="s">
        <v>6</v>
      </c>
      <c r="AH106" s="21" t="s">
        <v>6</v>
      </c>
      <c r="AI106" s="21" t="s">
        <v>6</v>
      </c>
      <c r="AJ106" s="21" t="s">
        <v>6</v>
      </c>
      <c r="AK106" s="21" t="s">
        <v>6</v>
      </c>
      <c r="AL106" s="4"/>
      <c r="AM106" s="4"/>
      <c r="AN106" s="4"/>
      <c r="AO106" s="4"/>
      <c r="AP106" s="4"/>
      <c r="AQ106" s="4"/>
      <c r="AR106" s="4"/>
      <c r="AS106" s="4"/>
    </row>
    <row r="107" spans="1:45" x14ac:dyDescent="0.25">
      <c r="A107" s="17" t="s">
        <v>329</v>
      </c>
      <c r="B107" s="32" t="s">
        <v>6</v>
      </c>
      <c r="C107" s="32" t="s">
        <v>6</v>
      </c>
      <c r="D107" s="32">
        <v>30.8717222754</v>
      </c>
      <c r="E107" s="32" t="s">
        <v>6</v>
      </c>
      <c r="F107" s="32">
        <v>30.8717222754</v>
      </c>
      <c r="G107" s="17" t="s">
        <v>449</v>
      </c>
      <c r="H107" s="17" t="s">
        <v>522</v>
      </c>
      <c r="I107" s="20" t="s">
        <v>523</v>
      </c>
      <c r="J107" s="17" t="s">
        <v>412</v>
      </c>
      <c r="K107" s="32" t="s">
        <v>550</v>
      </c>
      <c r="L107" s="36" t="s">
        <v>6</v>
      </c>
      <c r="M107" s="36">
        <v>3.08717222754</v>
      </c>
      <c r="N107" s="36">
        <v>27.784550047860002</v>
      </c>
      <c r="O107" s="36" t="s">
        <v>6</v>
      </c>
      <c r="P107" s="36" t="s">
        <v>6</v>
      </c>
      <c r="Q107" s="21" t="s">
        <v>6</v>
      </c>
      <c r="R107" s="21" t="s">
        <v>6</v>
      </c>
      <c r="S107" s="21">
        <v>758</v>
      </c>
      <c r="T107" s="21" t="s">
        <v>6</v>
      </c>
      <c r="U107" s="21" t="s">
        <v>6</v>
      </c>
      <c r="V107" s="21" t="s">
        <v>6</v>
      </c>
      <c r="W107" s="21">
        <v>868</v>
      </c>
      <c r="X107" s="21" t="s">
        <v>6</v>
      </c>
      <c r="Y107" s="21" t="s">
        <v>6</v>
      </c>
      <c r="Z107" s="21" t="s">
        <v>6</v>
      </c>
      <c r="AA107" s="21" t="s">
        <v>6</v>
      </c>
      <c r="AB107" s="21" t="s">
        <v>6</v>
      </c>
      <c r="AC107" s="21" t="s">
        <v>6</v>
      </c>
      <c r="AD107" s="21" t="s">
        <v>6</v>
      </c>
      <c r="AE107" s="21" t="s">
        <v>6</v>
      </c>
      <c r="AF107" s="21" t="s">
        <v>6</v>
      </c>
      <c r="AG107" s="21" t="s">
        <v>6</v>
      </c>
      <c r="AH107" s="21" t="s">
        <v>6</v>
      </c>
      <c r="AI107" s="21" t="s">
        <v>6</v>
      </c>
      <c r="AJ107" s="21">
        <v>1626</v>
      </c>
      <c r="AK107" s="21" t="s">
        <v>6</v>
      </c>
      <c r="AL107" s="4"/>
      <c r="AM107" s="4"/>
      <c r="AN107" s="4"/>
      <c r="AO107" s="4"/>
      <c r="AP107" s="4"/>
      <c r="AQ107" s="4"/>
      <c r="AR107" s="4"/>
      <c r="AS107" s="4"/>
    </row>
    <row r="108" spans="1:45" x14ac:dyDescent="0.25">
      <c r="A108" s="17" t="s">
        <v>330</v>
      </c>
      <c r="B108" s="32" t="s">
        <v>6</v>
      </c>
      <c r="C108" s="32" t="s">
        <v>6</v>
      </c>
      <c r="D108" s="32" t="s">
        <v>6</v>
      </c>
      <c r="E108" s="32" t="s">
        <v>6</v>
      </c>
      <c r="F108" s="32" t="s">
        <v>6</v>
      </c>
      <c r="G108" s="17" t="s">
        <v>516</v>
      </c>
      <c r="H108" s="17" t="s">
        <v>522</v>
      </c>
      <c r="I108" s="20" t="s">
        <v>524</v>
      </c>
      <c r="J108" s="17" t="s">
        <v>412</v>
      </c>
      <c r="K108" s="32" t="s">
        <v>577</v>
      </c>
      <c r="L108" s="36" t="s">
        <v>6</v>
      </c>
      <c r="M108" s="36" t="s">
        <v>6</v>
      </c>
      <c r="N108" s="36">
        <v>50.625819462499997</v>
      </c>
      <c r="O108" s="36" t="s">
        <v>6</v>
      </c>
      <c r="P108" s="36" t="s">
        <v>6</v>
      </c>
      <c r="Q108" s="21" t="s">
        <v>6</v>
      </c>
      <c r="R108" s="21" t="s">
        <v>6</v>
      </c>
      <c r="S108" s="21" t="s">
        <v>6</v>
      </c>
      <c r="T108" s="21" t="s">
        <v>6</v>
      </c>
      <c r="U108" s="21" t="s">
        <v>6</v>
      </c>
      <c r="V108" s="21" t="s">
        <v>6</v>
      </c>
      <c r="W108" s="21" t="s">
        <v>6</v>
      </c>
      <c r="X108" s="21" t="s">
        <v>6</v>
      </c>
      <c r="Y108" s="21" t="s">
        <v>6</v>
      </c>
      <c r="Z108" s="21" t="s">
        <v>6</v>
      </c>
      <c r="AA108" s="21" t="s">
        <v>6</v>
      </c>
      <c r="AB108" s="21" t="s">
        <v>6</v>
      </c>
      <c r="AC108" s="21" t="s">
        <v>6</v>
      </c>
      <c r="AD108" s="21" t="s">
        <v>6</v>
      </c>
      <c r="AE108" s="21" t="s">
        <v>6</v>
      </c>
      <c r="AF108" s="21" t="s">
        <v>6</v>
      </c>
      <c r="AG108" s="21" t="s">
        <v>6</v>
      </c>
      <c r="AH108" s="21" t="s">
        <v>6</v>
      </c>
      <c r="AI108" s="21" t="s">
        <v>6</v>
      </c>
      <c r="AJ108" s="21" t="s">
        <v>6</v>
      </c>
      <c r="AK108" s="21" t="s">
        <v>6</v>
      </c>
      <c r="AL108" s="4"/>
      <c r="AM108" s="4"/>
      <c r="AN108" s="4"/>
      <c r="AO108" s="4"/>
      <c r="AP108" s="4"/>
      <c r="AQ108" s="4"/>
      <c r="AR108" s="4"/>
      <c r="AS108" s="4"/>
    </row>
    <row r="109" spans="1:45" x14ac:dyDescent="0.25">
      <c r="A109" s="17" t="s">
        <v>331</v>
      </c>
      <c r="B109" s="32" t="s">
        <v>6</v>
      </c>
      <c r="C109" s="32">
        <v>17.261052035000002</v>
      </c>
      <c r="D109" s="32">
        <v>44.795264840000002</v>
      </c>
      <c r="E109" s="32" t="s">
        <v>6</v>
      </c>
      <c r="F109" s="32">
        <v>62.056316875000007</v>
      </c>
      <c r="G109" s="17" t="s">
        <v>419</v>
      </c>
      <c r="H109" s="17" t="s">
        <v>410</v>
      </c>
      <c r="I109" s="20" t="s">
        <v>525</v>
      </c>
      <c r="J109" s="17" t="s">
        <v>526</v>
      </c>
      <c r="K109" s="32" t="s">
        <v>577</v>
      </c>
      <c r="L109" s="36" t="s">
        <v>6</v>
      </c>
      <c r="M109" s="36" t="s">
        <v>6</v>
      </c>
      <c r="N109" s="36">
        <v>22.417672362720001</v>
      </c>
      <c r="O109" s="36">
        <v>52.307902179680006</v>
      </c>
      <c r="P109" s="36" t="s">
        <v>6</v>
      </c>
      <c r="Q109" s="21" t="s">
        <v>6</v>
      </c>
      <c r="R109" s="21">
        <v>1669</v>
      </c>
      <c r="S109" s="21">
        <v>1099</v>
      </c>
      <c r="T109" s="21" t="s">
        <v>6</v>
      </c>
      <c r="U109" s="21" t="s">
        <v>6</v>
      </c>
      <c r="V109" s="21">
        <v>403</v>
      </c>
      <c r="W109" s="21">
        <v>1260</v>
      </c>
      <c r="X109" s="21" t="s">
        <v>6</v>
      </c>
      <c r="Y109" s="21" t="s">
        <v>6</v>
      </c>
      <c r="Z109" s="21" t="s">
        <v>6</v>
      </c>
      <c r="AA109" s="21" t="s">
        <v>6</v>
      </c>
      <c r="AB109" s="21" t="s">
        <v>6</v>
      </c>
      <c r="AC109" s="21" t="s">
        <v>6</v>
      </c>
      <c r="AD109" s="21" t="s">
        <v>6</v>
      </c>
      <c r="AE109" s="21" t="s">
        <v>6</v>
      </c>
      <c r="AF109" s="21" t="s">
        <v>6</v>
      </c>
      <c r="AG109" s="21" t="s">
        <v>6</v>
      </c>
      <c r="AH109" s="21" t="s">
        <v>6</v>
      </c>
      <c r="AI109" s="21">
        <v>2072</v>
      </c>
      <c r="AJ109" s="21">
        <v>2359</v>
      </c>
      <c r="AK109" s="21" t="s">
        <v>6</v>
      </c>
      <c r="AL109" s="4"/>
      <c r="AM109" s="4"/>
      <c r="AN109" s="4"/>
      <c r="AO109" s="4"/>
      <c r="AP109" s="4"/>
      <c r="AQ109" s="4"/>
      <c r="AR109" s="4"/>
      <c r="AS109" s="4"/>
    </row>
    <row r="110" spans="1:45" x14ac:dyDescent="0.25">
      <c r="A110" s="17" t="s">
        <v>332</v>
      </c>
      <c r="B110" s="32" t="s">
        <v>6</v>
      </c>
      <c r="C110" s="32">
        <v>18.838092505900001</v>
      </c>
      <c r="D110" s="32">
        <v>21.477602564400001</v>
      </c>
      <c r="E110" s="32" t="s">
        <v>6</v>
      </c>
      <c r="F110" s="32">
        <v>40.315695070300002</v>
      </c>
      <c r="G110" s="17" t="s">
        <v>419</v>
      </c>
      <c r="H110" s="17" t="s">
        <v>522</v>
      </c>
      <c r="I110" s="20" t="s">
        <v>500</v>
      </c>
      <c r="J110" s="17" t="s">
        <v>526</v>
      </c>
      <c r="K110" s="32" t="s">
        <v>577</v>
      </c>
      <c r="L110" s="36" t="s">
        <v>6</v>
      </c>
      <c r="M110" s="36" t="s">
        <v>6</v>
      </c>
      <c r="N110" s="36">
        <v>16.866905931240002</v>
      </c>
      <c r="O110" s="36">
        <v>39.356113839560003</v>
      </c>
      <c r="P110" s="36" t="s">
        <v>6</v>
      </c>
      <c r="Q110" s="21" t="s">
        <v>6</v>
      </c>
      <c r="R110" s="21">
        <v>1822</v>
      </c>
      <c r="S110" s="21">
        <v>527</v>
      </c>
      <c r="T110" s="21" t="s">
        <v>6</v>
      </c>
      <c r="U110" s="21" t="s">
        <v>6</v>
      </c>
      <c r="V110" s="21">
        <v>440</v>
      </c>
      <c r="W110" s="21">
        <v>604</v>
      </c>
      <c r="X110" s="21" t="s">
        <v>6</v>
      </c>
      <c r="Y110" s="21" t="s">
        <v>6</v>
      </c>
      <c r="Z110" s="21" t="s">
        <v>6</v>
      </c>
      <c r="AA110" s="21" t="s">
        <v>6</v>
      </c>
      <c r="AB110" s="21" t="s">
        <v>6</v>
      </c>
      <c r="AC110" s="21" t="s">
        <v>6</v>
      </c>
      <c r="AD110" s="21" t="s">
        <v>6</v>
      </c>
      <c r="AE110" s="21" t="s">
        <v>6</v>
      </c>
      <c r="AF110" s="21" t="s">
        <v>6</v>
      </c>
      <c r="AG110" s="21" t="s">
        <v>6</v>
      </c>
      <c r="AH110" s="21" t="s">
        <v>6</v>
      </c>
      <c r="AI110" s="21">
        <v>2261</v>
      </c>
      <c r="AJ110" s="21">
        <v>1131</v>
      </c>
      <c r="AK110" s="21" t="s">
        <v>6</v>
      </c>
      <c r="AL110" s="4"/>
      <c r="AM110" s="4"/>
      <c r="AN110" s="4"/>
      <c r="AO110" s="4"/>
      <c r="AP110" s="4"/>
      <c r="AQ110" s="4"/>
      <c r="AR110" s="4"/>
      <c r="AS110" s="4"/>
    </row>
    <row r="111" spans="1:45" x14ac:dyDescent="0.25">
      <c r="A111" s="17" t="s">
        <v>333</v>
      </c>
      <c r="B111" s="32" t="s">
        <v>6</v>
      </c>
      <c r="C111" s="32" t="s">
        <v>6</v>
      </c>
      <c r="D111" s="32" t="s">
        <v>6</v>
      </c>
      <c r="E111" s="32" t="s">
        <v>6</v>
      </c>
      <c r="F111" s="32" t="s">
        <v>6</v>
      </c>
      <c r="G111" s="17" t="s">
        <v>527</v>
      </c>
      <c r="H111" s="17" t="s">
        <v>522</v>
      </c>
      <c r="I111" s="20" t="s">
        <v>472</v>
      </c>
      <c r="J111" s="17" t="s">
        <v>526</v>
      </c>
      <c r="K111" s="32" t="s">
        <v>577</v>
      </c>
      <c r="L111" s="36" t="s">
        <v>6</v>
      </c>
      <c r="M111" s="36" t="s">
        <v>6</v>
      </c>
      <c r="N111" s="36">
        <v>15.590486135909998</v>
      </c>
      <c r="O111" s="36">
        <v>36.377800983789996</v>
      </c>
      <c r="P111" s="36" t="s">
        <v>6</v>
      </c>
      <c r="Q111" s="21" t="s">
        <v>6</v>
      </c>
      <c r="R111" s="21" t="s">
        <v>6</v>
      </c>
      <c r="S111" s="21" t="s">
        <v>6</v>
      </c>
      <c r="T111" s="21" t="s">
        <v>6</v>
      </c>
      <c r="U111" s="21" t="s">
        <v>6</v>
      </c>
      <c r="V111" s="21" t="s">
        <v>6</v>
      </c>
      <c r="W111" s="21" t="s">
        <v>6</v>
      </c>
      <c r="X111" s="21" t="s">
        <v>6</v>
      </c>
      <c r="Y111" s="21" t="s">
        <v>6</v>
      </c>
      <c r="Z111" s="21" t="s">
        <v>6</v>
      </c>
      <c r="AA111" s="21" t="s">
        <v>6</v>
      </c>
      <c r="AB111" s="21" t="s">
        <v>6</v>
      </c>
      <c r="AC111" s="21" t="s">
        <v>6</v>
      </c>
      <c r="AD111" s="21" t="s">
        <v>6</v>
      </c>
      <c r="AE111" s="21" t="s">
        <v>6</v>
      </c>
      <c r="AF111" s="21" t="s">
        <v>6</v>
      </c>
      <c r="AG111" s="21" t="s">
        <v>6</v>
      </c>
      <c r="AH111" s="21" t="s">
        <v>6</v>
      </c>
      <c r="AI111" s="21" t="s">
        <v>6</v>
      </c>
      <c r="AJ111" s="21" t="s">
        <v>6</v>
      </c>
      <c r="AK111" s="21" t="s">
        <v>6</v>
      </c>
      <c r="AL111" s="4"/>
      <c r="AM111" s="4"/>
      <c r="AN111" s="4"/>
      <c r="AO111" s="4"/>
      <c r="AP111" s="4"/>
      <c r="AQ111" s="4"/>
      <c r="AR111" s="4"/>
      <c r="AS111" s="4"/>
    </row>
    <row r="112" spans="1:45" x14ac:dyDescent="0.25">
      <c r="A112" s="17" t="s">
        <v>334</v>
      </c>
      <c r="B112" s="32" t="s">
        <v>6</v>
      </c>
      <c r="C112" s="32" t="s">
        <v>6</v>
      </c>
      <c r="D112" s="32">
        <v>50.381781082299995</v>
      </c>
      <c r="E112" s="32" t="s">
        <v>6</v>
      </c>
      <c r="F112" s="32">
        <v>50.381781082299995</v>
      </c>
      <c r="G112" s="17" t="s">
        <v>442</v>
      </c>
      <c r="H112" s="17" t="s">
        <v>417</v>
      </c>
      <c r="I112" s="20" t="s">
        <v>411</v>
      </c>
      <c r="J112" s="17" t="s">
        <v>528</v>
      </c>
      <c r="K112" s="32" t="s">
        <v>583</v>
      </c>
      <c r="L112" s="36" t="s">
        <v>6</v>
      </c>
      <c r="M112" s="36" t="s">
        <v>6</v>
      </c>
      <c r="N112" s="36">
        <v>30.229068649379997</v>
      </c>
      <c r="O112" s="36">
        <v>17.633623378804998</v>
      </c>
      <c r="P112" s="36">
        <v>2.5190890541149997</v>
      </c>
      <c r="Q112" s="21" t="s">
        <v>6</v>
      </c>
      <c r="R112" s="21" t="s">
        <v>6</v>
      </c>
      <c r="S112" s="21">
        <v>1236</v>
      </c>
      <c r="T112" s="21" t="s">
        <v>6</v>
      </c>
      <c r="U112" s="21" t="s">
        <v>6</v>
      </c>
      <c r="V112" s="21" t="s">
        <v>6</v>
      </c>
      <c r="W112" s="21">
        <v>1417</v>
      </c>
      <c r="X112" s="21" t="s">
        <v>6</v>
      </c>
      <c r="Y112" s="21" t="s">
        <v>6</v>
      </c>
      <c r="Z112" s="21" t="s">
        <v>6</v>
      </c>
      <c r="AA112" s="21" t="s">
        <v>6</v>
      </c>
      <c r="AB112" s="21" t="s">
        <v>6</v>
      </c>
      <c r="AC112" s="21" t="s">
        <v>6</v>
      </c>
      <c r="AD112" s="21" t="s">
        <v>6</v>
      </c>
      <c r="AE112" s="21" t="s">
        <v>6</v>
      </c>
      <c r="AF112" s="21" t="s">
        <v>6</v>
      </c>
      <c r="AG112" s="21" t="s">
        <v>6</v>
      </c>
      <c r="AH112" s="21" t="s">
        <v>6</v>
      </c>
      <c r="AI112" s="21" t="s">
        <v>6</v>
      </c>
      <c r="AJ112" s="21">
        <v>2653</v>
      </c>
      <c r="AK112" s="21" t="s">
        <v>6</v>
      </c>
      <c r="AL112" s="4"/>
      <c r="AM112" s="4"/>
      <c r="AN112" s="4"/>
      <c r="AO112" s="4"/>
      <c r="AP112" s="4"/>
      <c r="AQ112" s="4"/>
      <c r="AR112" s="4"/>
      <c r="AS112" s="4"/>
    </row>
    <row r="113" spans="1:45" x14ac:dyDescent="0.25">
      <c r="A113" s="17" t="s">
        <v>335</v>
      </c>
      <c r="B113" s="32">
        <v>7.7393309296000004</v>
      </c>
      <c r="C113" s="32" t="s">
        <v>6</v>
      </c>
      <c r="D113" s="32">
        <v>17.8471848511</v>
      </c>
      <c r="E113" s="32" t="s">
        <v>6</v>
      </c>
      <c r="F113" s="32">
        <v>25.586515780700001</v>
      </c>
      <c r="G113" s="17" t="s">
        <v>503</v>
      </c>
      <c r="H113" s="17" t="s">
        <v>417</v>
      </c>
      <c r="I113" s="20" t="s">
        <v>411</v>
      </c>
      <c r="J113" s="17" t="s">
        <v>412</v>
      </c>
      <c r="K113" s="32" t="s">
        <v>583</v>
      </c>
      <c r="L113" s="36" t="s">
        <v>6</v>
      </c>
      <c r="M113" s="36" t="s">
        <v>6</v>
      </c>
      <c r="N113" s="36">
        <v>10.89142308726</v>
      </c>
      <c r="O113" s="36">
        <v>25.413320536939999</v>
      </c>
      <c r="P113" s="36" t="s">
        <v>6</v>
      </c>
      <c r="Q113" s="21">
        <v>205</v>
      </c>
      <c r="R113" s="21" t="s">
        <v>6</v>
      </c>
      <c r="S113" s="21">
        <v>438</v>
      </c>
      <c r="T113" s="21" t="s">
        <v>6</v>
      </c>
      <c r="U113" s="21">
        <v>82</v>
      </c>
      <c r="V113" s="21" t="s">
        <v>6</v>
      </c>
      <c r="W113" s="21">
        <v>502</v>
      </c>
      <c r="X113" s="21" t="s">
        <v>6</v>
      </c>
      <c r="Y113" s="21" t="s">
        <v>6</v>
      </c>
      <c r="Z113" s="21" t="s">
        <v>6</v>
      </c>
      <c r="AA113" s="21" t="s">
        <v>6</v>
      </c>
      <c r="AB113" s="21" t="s">
        <v>6</v>
      </c>
      <c r="AC113" s="21" t="s">
        <v>6</v>
      </c>
      <c r="AD113" s="21" t="s">
        <v>6</v>
      </c>
      <c r="AE113" s="21" t="s">
        <v>6</v>
      </c>
      <c r="AF113" s="21" t="s">
        <v>6</v>
      </c>
      <c r="AG113" s="21" t="s">
        <v>6</v>
      </c>
      <c r="AH113" s="21">
        <v>286</v>
      </c>
      <c r="AI113" s="21" t="s">
        <v>6</v>
      </c>
      <c r="AJ113" s="21">
        <v>940</v>
      </c>
      <c r="AK113" s="21" t="s">
        <v>6</v>
      </c>
      <c r="AL113" s="4"/>
      <c r="AM113" s="4"/>
      <c r="AN113" s="4"/>
      <c r="AO113" s="4"/>
      <c r="AP113" s="4"/>
      <c r="AQ113" s="4"/>
      <c r="AR113" s="4"/>
      <c r="AS113" s="4"/>
    </row>
    <row r="114" spans="1:45" x14ac:dyDescent="0.25">
      <c r="A114" s="17" t="s">
        <v>336</v>
      </c>
      <c r="B114" s="32">
        <v>46.709680532199997</v>
      </c>
      <c r="C114" s="32" t="s">
        <v>6</v>
      </c>
      <c r="D114" s="32">
        <v>1.0837482752000001</v>
      </c>
      <c r="E114" s="32" t="s">
        <v>6</v>
      </c>
      <c r="F114" s="32">
        <v>47.793428807399998</v>
      </c>
      <c r="G114" s="17" t="s">
        <v>484</v>
      </c>
      <c r="H114" s="17" t="s">
        <v>417</v>
      </c>
      <c r="I114" s="20" t="s">
        <v>500</v>
      </c>
      <c r="J114" s="17" t="s">
        <v>412</v>
      </c>
      <c r="K114" s="32" t="s">
        <v>577</v>
      </c>
      <c r="L114" s="36" t="s">
        <v>6</v>
      </c>
      <c r="M114" s="36" t="s">
        <v>6</v>
      </c>
      <c r="N114" s="36">
        <v>22.303010095039998</v>
      </c>
      <c r="O114" s="36">
        <v>33.454515142559991</v>
      </c>
      <c r="P114" s="36" t="s">
        <v>6</v>
      </c>
      <c r="Q114" s="21">
        <v>1234</v>
      </c>
      <c r="R114" s="21" t="s">
        <v>6</v>
      </c>
      <c r="S114" s="21">
        <v>27</v>
      </c>
      <c r="T114" s="21" t="s">
        <v>6</v>
      </c>
      <c r="U114" s="21">
        <v>494</v>
      </c>
      <c r="V114" s="21" t="s">
        <v>6</v>
      </c>
      <c r="W114" s="21">
        <v>30</v>
      </c>
      <c r="X114" s="21" t="s">
        <v>6</v>
      </c>
      <c r="Y114" s="21" t="s">
        <v>6</v>
      </c>
      <c r="Z114" s="21" t="s">
        <v>6</v>
      </c>
      <c r="AA114" s="21" t="s">
        <v>6</v>
      </c>
      <c r="AB114" s="21" t="s">
        <v>6</v>
      </c>
      <c r="AC114" s="21" t="s">
        <v>6</v>
      </c>
      <c r="AD114" s="21" t="s">
        <v>6</v>
      </c>
      <c r="AE114" s="21" t="s">
        <v>6</v>
      </c>
      <c r="AF114" s="21" t="s">
        <v>6</v>
      </c>
      <c r="AG114" s="21" t="s">
        <v>6</v>
      </c>
      <c r="AH114" s="21">
        <v>1729</v>
      </c>
      <c r="AI114" s="21" t="s">
        <v>6</v>
      </c>
      <c r="AJ114" s="21">
        <v>57</v>
      </c>
      <c r="AK114" s="21" t="s">
        <v>6</v>
      </c>
      <c r="AL114" s="4"/>
      <c r="AM114" s="4"/>
      <c r="AN114" s="4"/>
      <c r="AO114" s="4"/>
      <c r="AP114" s="4"/>
      <c r="AQ114" s="4"/>
      <c r="AR114" s="4"/>
      <c r="AS114" s="4"/>
    </row>
    <row r="115" spans="1:45" x14ac:dyDescent="0.25">
      <c r="A115" s="17" t="s">
        <v>337</v>
      </c>
      <c r="B115" s="32">
        <v>39.643777750600002</v>
      </c>
      <c r="C115" s="32" t="s">
        <v>6</v>
      </c>
      <c r="D115" s="32">
        <v>2.3378377094</v>
      </c>
      <c r="E115" s="32" t="s">
        <v>6</v>
      </c>
      <c r="F115" s="32">
        <v>41.98161546</v>
      </c>
      <c r="G115" s="17" t="s">
        <v>529</v>
      </c>
      <c r="H115" s="17" t="s">
        <v>417</v>
      </c>
      <c r="I115" s="20" t="s">
        <v>462</v>
      </c>
      <c r="J115" s="17" t="s">
        <v>412</v>
      </c>
      <c r="K115" s="32" t="s">
        <v>577</v>
      </c>
      <c r="L115" s="36" t="s">
        <v>6</v>
      </c>
      <c r="M115" s="36" t="s">
        <v>6</v>
      </c>
      <c r="N115" s="36">
        <v>26.288332865520001</v>
      </c>
      <c r="O115" s="36">
        <v>39.43249929828</v>
      </c>
      <c r="P115" s="36" t="s">
        <v>6</v>
      </c>
      <c r="Q115" s="21">
        <v>1048</v>
      </c>
      <c r="R115" s="21" t="s">
        <v>6</v>
      </c>
      <c r="S115" s="21">
        <v>57</v>
      </c>
      <c r="T115" s="21" t="s">
        <v>6</v>
      </c>
      <c r="U115" s="21">
        <v>420</v>
      </c>
      <c r="V115" s="21" t="s">
        <v>6</v>
      </c>
      <c r="W115" s="21">
        <v>66</v>
      </c>
      <c r="X115" s="21" t="s">
        <v>6</v>
      </c>
      <c r="Y115" s="21" t="s">
        <v>6</v>
      </c>
      <c r="Z115" s="21" t="s">
        <v>6</v>
      </c>
      <c r="AA115" s="21" t="s">
        <v>6</v>
      </c>
      <c r="AB115" s="21" t="s">
        <v>6</v>
      </c>
      <c r="AC115" s="21" t="s">
        <v>6</v>
      </c>
      <c r="AD115" s="21" t="s">
        <v>6</v>
      </c>
      <c r="AE115" s="21" t="s">
        <v>6</v>
      </c>
      <c r="AF115" s="21" t="s">
        <v>6</v>
      </c>
      <c r="AG115" s="21" t="s">
        <v>6</v>
      </c>
      <c r="AH115" s="21">
        <v>1467</v>
      </c>
      <c r="AI115" s="21" t="s">
        <v>6</v>
      </c>
      <c r="AJ115" s="21">
        <v>123</v>
      </c>
      <c r="AK115" s="21" t="s">
        <v>6</v>
      </c>
      <c r="AL115" s="4"/>
      <c r="AM115" s="4"/>
      <c r="AN115" s="4"/>
      <c r="AO115" s="4"/>
      <c r="AP115" s="4"/>
      <c r="AQ115" s="4"/>
      <c r="AR115" s="4"/>
      <c r="AS115" s="4"/>
    </row>
    <row r="116" spans="1:45" x14ac:dyDescent="0.25">
      <c r="A116" s="17" t="s">
        <v>338</v>
      </c>
      <c r="B116" s="32">
        <v>35.700281378099994</v>
      </c>
      <c r="C116" s="32" t="s">
        <v>6</v>
      </c>
      <c r="D116" s="32" t="s">
        <v>6</v>
      </c>
      <c r="E116" s="32" t="s">
        <v>6</v>
      </c>
      <c r="F116" s="32">
        <v>35.700281378099994</v>
      </c>
      <c r="G116" s="17" t="s">
        <v>452</v>
      </c>
      <c r="H116" s="17" t="s">
        <v>530</v>
      </c>
      <c r="I116" s="20" t="s">
        <v>531</v>
      </c>
      <c r="J116" s="17" t="s">
        <v>466</v>
      </c>
      <c r="K116" s="32" t="s">
        <v>577</v>
      </c>
      <c r="L116" s="36" t="s">
        <v>6</v>
      </c>
      <c r="M116" s="36">
        <v>32.282950526279997</v>
      </c>
      <c r="N116" s="36">
        <v>21.521967017519998</v>
      </c>
      <c r="O116" s="36" t="s">
        <v>6</v>
      </c>
      <c r="P116" s="36" t="s">
        <v>6</v>
      </c>
      <c r="Q116" s="21">
        <v>294</v>
      </c>
      <c r="R116" s="21" t="s">
        <v>6</v>
      </c>
      <c r="S116" s="21" t="s">
        <v>6</v>
      </c>
      <c r="T116" s="21" t="s">
        <v>6</v>
      </c>
      <c r="U116" s="21">
        <v>123</v>
      </c>
      <c r="V116" s="21" t="s">
        <v>6</v>
      </c>
      <c r="W116" s="21" t="s">
        <v>6</v>
      </c>
      <c r="X116" s="21" t="s">
        <v>6</v>
      </c>
      <c r="Y116" s="21" t="s">
        <v>6</v>
      </c>
      <c r="Z116" s="21" t="s">
        <v>6</v>
      </c>
      <c r="AA116" s="21" t="s">
        <v>6</v>
      </c>
      <c r="AB116" s="21" t="s">
        <v>6</v>
      </c>
      <c r="AC116" s="21" t="s">
        <v>6</v>
      </c>
      <c r="AD116" s="21" t="s">
        <v>6</v>
      </c>
      <c r="AE116" s="21" t="s">
        <v>6</v>
      </c>
      <c r="AF116" s="21" t="s">
        <v>6</v>
      </c>
      <c r="AG116" s="21" t="s">
        <v>6</v>
      </c>
      <c r="AH116" s="21">
        <v>417</v>
      </c>
      <c r="AI116" s="21" t="s">
        <v>6</v>
      </c>
      <c r="AJ116" s="21" t="s">
        <v>6</v>
      </c>
      <c r="AK116" s="21" t="s">
        <v>6</v>
      </c>
      <c r="AL116" s="4"/>
      <c r="AM116" s="4"/>
      <c r="AN116" s="4"/>
      <c r="AO116" s="4"/>
      <c r="AP116" s="4"/>
      <c r="AQ116" s="4"/>
      <c r="AR116" s="4"/>
      <c r="AS116" s="4"/>
    </row>
    <row r="117" spans="1:45" x14ac:dyDescent="0.25">
      <c r="A117" s="17" t="s">
        <v>339</v>
      </c>
      <c r="B117" s="32">
        <v>34.276204656799997</v>
      </c>
      <c r="C117" s="32" t="s">
        <v>6</v>
      </c>
      <c r="D117" s="32" t="s">
        <v>6</v>
      </c>
      <c r="E117" s="32" t="s">
        <v>6</v>
      </c>
      <c r="F117" s="32">
        <v>34.276204656799997</v>
      </c>
      <c r="G117" s="17" t="s">
        <v>532</v>
      </c>
      <c r="H117" s="17" t="s">
        <v>406</v>
      </c>
      <c r="I117" s="20" t="s">
        <v>453</v>
      </c>
      <c r="J117" s="17" t="s">
        <v>466</v>
      </c>
      <c r="K117" s="32" t="s">
        <v>577</v>
      </c>
      <c r="L117" s="36" t="s">
        <v>6</v>
      </c>
      <c r="M117" s="36">
        <v>31.991581036979998</v>
      </c>
      <c r="N117" s="36">
        <v>21.32772069132</v>
      </c>
      <c r="O117" s="36" t="s">
        <v>6</v>
      </c>
      <c r="P117" s="36" t="s">
        <v>6</v>
      </c>
      <c r="Q117" s="21">
        <v>282</v>
      </c>
      <c r="R117" s="21" t="s">
        <v>6</v>
      </c>
      <c r="S117" s="21" t="s">
        <v>6</v>
      </c>
      <c r="T117" s="21" t="s">
        <v>6</v>
      </c>
      <c r="U117" s="21">
        <v>118</v>
      </c>
      <c r="V117" s="21" t="s">
        <v>6</v>
      </c>
      <c r="W117" s="21" t="s">
        <v>6</v>
      </c>
      <c r="X117" s="21" t="s">
        <v>6</v>
      </c>
      <c r="Y117" s="21" t="s">
        <v>6</v>
      </c>
      <c r="Z117" s="21" t="s">
        <v>6</v>
      </c>
      <c r="AA117" s="21" t="s">
        <v>6</v>
      </c>
      <c r="AB117" s="21" t="s">
        <v>6</v>
      </c>
      <c r="AC117" s="21" t="s">
        <v>6</v>
      </c>
      <c r="AD117" s="21" t="s">
        <v>6</v>
      </c>
      <c r="AE117" s="21" t="s">
        <v>6</v>
      </c>
      <c r="AF117" s="21" t="s">
        <v>6</v>
      </c>
      <c r="AG117" s="21" t="s">
        <v>6</v>
      </c>
      <c r="AH117" s="21">
        <v>400</v>
      </c>
      <c r="AI117" s="21" t="s">
        <v>6</v>
      </c>
      <c r="AJ117" s="21" t="s">
        <v>6</v>
      </c>
      <c r="AK117" s="21" t="s">
        <v>6</v>
      </c>
      <c r="AL117" s="4"/>
      <c r="AM117" s="4"/>
      <c r="AN117" s="4"/>
      <c r="AO117" s="4"/>
      <c r="AP117" s="4"/>
      <c r="AQ117" s="4"/>
      <c r="AR117" s="4"/>
      <c r="AS117" s="4"/>
    </row>
    <row r="118" spans="1:45" x14ac:dyDescent="0.25">
      <c r="A118" s="17" t="s">
        <v>340</v>
      </c>
      <c r="B118" s="32" t="s">
        <v>6</v>
      </c>
      <c r="C118" s="32" t="s">
        <v>6</v>
      </c>
      <c r="D118" s="32">
        <v>36.310187937099997</v>
      </c>
      <c r="E118" s="32" t="s">
        <v>6</v>
      </c>
      <c r="F118" s="32">
        <v>36.310187937099997</v>
      </c>
      <c r="G118" s="17" t="s">
        <v>449</v>
      </c>
      <c r="H118" s="17" t="s">
        <v>406</v>
      </c>
      <c r="I118" s="20" t="s">
        <v>462</v>
      </c>
      <c r="J118" s="17" t="s">
        <v>412</v>
      </c>
      <c r="K118" s="32" t="s">
        <v>577</v>
      </c>
      <c r="L118" s="36" t="s">
        <v>6</v>
      </c>
      <c r="M118" s="36">
        <v>45.269851626920001</v>
      </c>
      <c r="N118" s="36">
        <v>67.904777440380002</v>
      </c>
      <c r="O118" s="36" t="s">
        <v>6</v>
      </c>
      <c r="P118" s="36" t="s">
        <v>6</v>
      </c>
      <c r="Q118" s="21" t="s">
        <v>6</v>
      </c>
      <c r="R118" s="21" t="s">
        <v>6</v>
      </c>
      <c r="S118" s="21">
        <v>175</v>
      </c>
      <c r="T118" s="21" t="s">
        <v>6</v>
      </c>
      <c r="U118" s="21" t="s">
        <v>6</v>
      </c>
      <c r="V118" s="21" t="s">
        <v>6</v>
      </c>
      <c r="W118" s="21">
        <v>731</v>
      </c>
      <c r="X118" s="21" t="s">
        <v>6</v>
      </c>
      <c r="Y118" s="21" t="s">
        <v>6</v>
      </c>
      <c r="Z118" s="21" t="s">
        <v>6</v>
      </c>
      <c r="AA118" s="21" t="s">
        <v>6</v>
      </c>
      <c r="AB118" s="21" t="s">
        <v>6</v>
      </c>
      <c r="AC118" s="21" t="s">
        <v>6</v>
      </c>
      <c r="AD118" s="21" t="s">
        <v>6</v>
      </c>
      <c r="AE118" s="21" t="s">
        <v>6</v>
      </c>
      <c r="AF118" s="21" t="s">
        <v>6</v>
      </c>
      <c r="AG118" s="21" t="s">
        <v>6</v>
      </c>
      <c r="AH118" s="21" t="s">
        <v>6</v>
      </c>
      <c r="AI118" s="21" t="s">
        <v>6</v>
      </c>
      <c r="AJ118" s="21">
        <v>907</v>
      </c>
      <c r="AK118" s="21" t="s">
        <v>6</v>
      </c>
      <c r="AL118" s="4"/>
      <c r="AM118" s="4"/>
      <c r="AN118" s="4"/>
      <c r="AO118" s="4"/>
      <c r="AP118" s="4"/>
      <c r="AQ118" s="4"/>
      <c r="AR118" s="4"/>
      <c r="AS118" s="4"/>
    </row>
    <row r="119" spans="1:45" x14ac:dyDescent="0.25">
      <c r="A119" s="17" t="s">
        <v>341</v>
      </c>
      <c r="B119" s="32" t="s">
        <v>6</v>
      </c>
      <c r="C119" s="32" t="s">
        <v>6</v>
      </c>
      <c r="D119" s="32">
        <v>36.593886143200002</v>
      </c>
      <c r="E119" s="32" t="s">
        <v>6</v>
      </c>
      <c r="F119" s="32">
        <v>36.593886143200002</v>
      </c>
      <c r="G119" s="17" t="s">
        <v>431</v>
      </c>
      <c r="H119" s="17" t="s">
        <v>406</v>
      </c>
      <c r="I119" s="20" t="s">
        <v>523</v>
      </c>
      <c r="J119" s="17" t="s">
        <v>412</v>
      </c>
      <c r="K119" s="32" t="s">
        <v>574</v>
      </c>
      <c r="L119" s="36" t="s">
        <v>6</v>
      </c>
      <c r="M119" s="36">
        <v>31.621280710200001</v>
      </c>
      <c r="N119" s="36">
        <v>21.080853806800004</v>
      </c>
      <c r="O119" s="36" t="s">
        <v>6</v>
      </c>
      <c r="P119" s="36" t="s">
        <v>6</v>
      </c>
      <c r="Q119" s="21" t="s">
        <v>6</v>
      </c>
      <c r="R119" s="21" t="s">
        <v>6</v>
      </c>
      <c r="S119" s="21">
        <v>898</v>
      </c>
      <c r="T119" s="21" t="s">
        <v>6</v>
      </c>
      <c r="U119" s="21" t="s">
        <v>6</v>
      </c>
      <c r="V119" s="21" t="s">
        <v>6</v>
      </c>
      <c r="W119" s="21">
        <v>1029</v>
      </c>
      <c r="X119" s="21" t="s">
        <v>6</v>
      </c>
      <c r="Y119" s="21" t="s">
        <v>6</v>
      </c>
      <c r="Z119" s="21" t="s">
        <v>6</v>
      </c>
      <c r="AA119" s="21" t="s">
        <v>6</v>
      </c>
      <c r="AB119" s="21" t="s">
        <v>6</v>
      </c>
      <c r="AC119" s="21" t="s">
        <v>6</v>
      </c>
      <c r="AD119" s="21" t="s">
        <v>6</v>
      </c>
      <c r="AE119" s="21" t="s">
        <v>6</v>
      </c>
      <c r="AF119" s="21" t="s">
        <v>6</v>
      </c>
      <c r="AG119" s="21" t="s">
        <v>6</v>
      </c>
      <c r="AH119" s="21" t="s">
        <v>6</v>
      </c>
      <c r="AI119" s="21" t="s">
        <v>6</v>
      </c>
      <c r="AJ119" s="21">
        <v>1927</v>
      </c>
      <c r="AK119" s="21" t="s">
        <v>6</v>
      </c>
      <c r="AL119" s="4"/>
      <c r="AM119" s="4"/>
      <c r="AN119" s="4"/>
      <c r="AO119" s="4"/>
      <c r="AP119" s="4"/>
      <c r="AQ119" s="4"/>
      <c r="AR119" s="4"/>
      <c r="AS119" s="4"/>
    </row>
    <row r="120" spans="1:45" x14ac:dyDescent="0.25">
      <c r="A120" s="17" t="s">
        <v>342</v>
      </c>
      <c r="B120" s="32">
        <v>24.030614350299999</v>
      </c>
      <c r="C120" s="32" t="s">
        <v>6</v>
      </c>
      <c r="D120" s="32" t="s">
        <v>6</v>
      </c>
      <c r="E120" s="32" t="s">
        <v>6</v>
      </c>
      <c r="F120" s="32">
        <v>24.030614350299999</v>
      </c>
      <c r="G120" s="17" t="s">
        <v>445</v>
      </c>
      <c r="H120" s="17" t="s">
        <v>530</v>
      </c>
      <c r="I120" s="20" t="s">
        <v>533</v>
      </c>
      <c r="J120" s="17" t="s">
        <v>466</v>
      </c>
      <c r="K120" s="32" t="s">
        <v>582</v>
      </c>
      <c r="L120" s="36" t="s">
        <v>6</v>
      </c>
      <c r="M120" s="36">
        <v>13.064669505600001</v>
      </c>
      <c r="N120" s="36">
        <v>19.597004258399998</v>
      </c>
      <c r="O120" s="36" t="s">
        <v>6</v>
      </c>
      <c r="P120" s="36" t="s">
        <v>6</v>
      </c>
      <c r="Q120" s="21">
        <v>635</v>
      </c>
      <c r="R120" s="21" t="s">
        <v>6</v>
      </c>
      <c r="S120" s="21" t="s">
        <v>6</v>
      </c>
      <c r="T120" s="21" t="s">
        <v>6</v>
      </c>
      <c r="U120" s="21">
        <v>254</v>
      </c>
      <c r="V120" s="21" t="s">
        <v>6</v>
      </c>
      <c r="W120" s="21" t="s">
        <v>6</v>
      </c>
      <c r="X120" s="21" t="s">
        <v>6</v>
      </c>
      <c r="Y120" s="21" t="s">
        <v>6</v>
      </c>
      <c r="Z120" s="21" t="s">
        <v>6</v>
      </c>
      <c r="AA120" s="21" t="s">
        <v>6</v>
      </c>
      <c r="AB120" s="21" t="s">
        <v>6</v>
      </c>
      <c r="AC120" s="21" t="s">
        <v>6</v>
      </c>
      <c r="AD120" s="21" t="s">
        <v>6</v>
      </c>
      <c r="AE120" s="21" t="s">
        <v>6</v>
      </c>
      <c r="AF120" s="21" t="s">
        <v>6</v>
      </c>
      <c r="AG120" s="21" t="s">
        <v>6</v>
      </c>
      <c r="AH120" s="21">
        <v>889</v>
      </c>
      <c r="AI120" s="21" t="s">
        <v>6</v>
      </c>
      <c r="AJ120" s="21" t="s">
        <v>6</v>
      </c>
      <c r="AK120" s="21" t="s">
        <v>6</v>
      </c>
      <c r="AL120" s="4"/>
      <c r="AM120" s="4"/>
      <c r="AN120" s="4"/>
      <c r="AO120" s="4"/>
      <c r="AP120" s="4"/>
      <c r="AQ120" s="4"/>
      <c r="AR120" s="4"/>
      <c r="AS120" s="4"/>
    </row>
    <row r="121" spans="1:45" x14ac:dyDescent="0.25">
      <c r="A121" s="17" t="s">
        <v>343</v>
      </c>
      <c r="B121" s="32" t="s">
        <v>6</v>
      </c>
      <c r="C121" s="32" t="s">
        <v>6</v>
      </c>
      <c r="D121" s="32">
        <v>56.045159140799996</v>
      </c>
      <c r="E121" s="32" t="s">
        <v>6</v>
      </c>
      <c r="F121" s="32">
        <v>56.045159140799996</v>
      </c>
      <c r="G121" s="17" t="s">
        <v>482</v>
      </c>
      <c r="H121" s="17" t="s">
        <v>406</v>
      </c>
      <c r="I121" s="20" t="s">
        <v>424</v>
      </c>
      <c r="J121" s="17" t="s">
        <v>412</v>
      </c>
      <c r="K121" s="32" t="s">
        <v>582</v>
      </c>
      <c r="L121" s="36" t="s">
        <v>6</v>
      </c>
      <c r="M121" s="36">
        <v>34.830645175749993</v>
      </c>
      <c r="N121" s="36">
        <v>34.830645175749993</v>
      </c>
      <c r="O121" s="36" t="s">
        <v>6</v>
      </c>
      <c r="P121" s="36" t="s">
        <v>6</v>
      </c>
      <c r="Q121" s="21" t="s">
        <v>6</v>
      </c>
      <c r="R121" s="21" t="s">
        <v>6</v>
      </c>
      <c r="S121" s="21">
        <v>1375</v>
      </c>
      <c r="T121" s="21" t="s">
        <v>6</v>
      </c>
      <c r="U121" s="21" t="s">
        <v>6</v>
      </c>
      <c r="V121" s="21" t="s">
        <v>6</v>
      </c>
      <c r="W121" s="21">
        <v>1576</v>
      </c>
      <c r="X121" s="21" t="s">
        <v>6</v>
      </c>
      <c r="Y121" s="21" t="s">
        <v>6</v>
      </c>
      <c r="Z121" s="21" t="s">
        <v>6</v>
      </c>
      <c r="AA121" s="21" t="s">
        <v>6</v>
      </c>
      <c r="AB121" s="21" t="s">
        <v>6</v>
      </c>
      <c r="AC121" s="21" t="s">
        <v>6</v>
      </c>
      <c r="AD121" s="21" t="s">
        <v>6</v>
      </c>
      <c r="AE121" s="21" t="s">
        <v>6</v>
      </c>
      <c r="AF121" s="21" t="s">
        <v>6</v>
      </c>
      <c r="AG121" s="21" t="s">
        <v>6</v>
      </c>
      <c r="AH121" s="21" t="s">
        <v>6</v>
      </c>
      <c r="AI121" s="21" t="s">
        <v>6</v>
      </c>
      <c r="AJ121" s="21">
        <v>2951</v>
      </c>
      <c r="AK121" s="21" t="s">
        <v>6</v>
      </c>
      <c r="AL121" s="4"/>
      <c r="AM121" s="4"/>
      <c r="AN121" s="4"/>
      <c r="AO121" s="4"/>
      <c r="AP121" s="4"/>
      <c r="AQ121" s="4"/>
      <c r="AR121" s="4"/>
      <c r="AS121" s="4"/>
    </row>
    <row r="122" spans="1:45" x14ac:dyDescent="0.25">
      <c r="A122" s="17" t="s">
        <v>344</v>
      </c>
      <c r="B122" s="32" t="s">
        <v>6</v>
      </c>
      <c r="C122" s="32" t="s">
        <v>6</v>
      </c>
      <c r="D122" s="32">
        <v>43.092644677400003</v>
      </c>
      <c r="E122" s="32" t="s">
        <v>6</v>
      </c>
      <c r="F122" s="32">
        <v>43.092644677400003</v>
      </c>
      <c r="G122" s="17" t="s">
        <v>427</v>
      </c>
      <c r="H122" s="17" t="s">
        <v>406</v>
      </c>
      <c r="I122" s="20" t="s">
        <v>495</v>
      </c>
      <c r="J122" s="17" t="s">
        <v>415</v>
      </c>
      <c r="K122" s="32" t="s">
        <v>550</v>
      </c>
      <c r="L122" s="36" t="s">
        <v>6</v>
      </c>
      <c r="M122" s="36">
        <v>3.5300909592350003</v>
      </c>
      <c r="N122" s="36">
        <v>56.481455347760004</v>
      </c>
      <c r="O122" s="36">
        <v>7.0601819184700005</v>
      </c>
      <c r="P122" s="36">
        <v>3.5300909592350003</v>
      </c>
      <c r="Q122" s="21" t="s">
        <v>6</v>
      </c>
      <c r="R122" s="21" t="s">
        <v>6</v>
      </c>
      <c r="S122" s="21">
        <v>764</v>
      </c>
      <c r="T122" s="21" t="s">
        <v>6</v>
      </c>
      <c r="U122" s="21" t="s">
        <v>6</v>
      </c>
      <c r="V122" s="21" t="s">
        <v>6</v>
      </c>
      <c r="W122" s="21" t="s">
        <v>6</v>
      </c>
      <c r="X122" s="21" t="s">
        <v>6</v>
      </c>
      <c r="Y122" s="21" t="s">
        <v>6</v>
      </c>
      <c r="Z122" s="21" t="s">
        <v>6</v>
      </c>
      <c r="AA122" s="21" t="s">
        <v>6</v>
      </c>
      <c r="AB122" s="21" t="s">
        <v>6</v>
      </c>
      <c r="AC122" s="21" t="s">
        <v>6</v>
      </c>
      <c r="AD122" s="21" t="s">
        <v>6</v>
      </c>
      <c r="AE122" s="21" t="s">
        <v>6</v>
      </c>
      <c r="AF122" s="21" t="s">
        <v>6</v>
      </c>
      <c r="AG122" s="21" t="s">
        <v>6</v>
      </c>
      <c r="AH122" s="21" t="s">
        <v>6</v>
      </c>
      <c r="AI122" s="21" t="s">
        <v>6</v>
      </c>
      <c r="AJ122" s="21">
        <v>764</v>
      </c>
      <c r="AK122" s="21" t="s">
        <v>6</v>
      </c>
      <c r="AL122" s="4"/>
      <c r="AM122" s="4"/>
      <c r="AN122" s="4"/>
      <c r="AO122" s="4"/>
      <c r="AP122" s="4"/>
      <c r="AQ122" s="4"/>
      <c r="AR122" s="4"/>
      <c r="AS122" s="4"/>
    </row>
    <row r="123" spans="1:45" x14ac:dyDescent="0.25">
      <c r="A123" s="17" t="s">
        <v>345</v>
      </c>
      <c r="B123" s="32" t="s">
        <v>6</v>
      </c>
      <c r="C123" s="32" t="s">
        <v>6</v>
      </c>
      <c r="D123" s="32" t="s">
        <v>6</v>
      </c>
      <c r="E123" s="32" t="s">
        <v>6</v>
      </c>
      <c r="F123" s="32" t="s">
        <v>6</v>
      </c>
      <c r="G123" s="17" t="s">
        <v>431</v>
      </c>
      <c r="H123" s="17" t="s">
        <v>406</v>
      </c>
      <c r="I123" s="20" t="s">
        <v>437</v>
      </c>
      <c r="J123" s="17" t="s">
        <v>412</v>
      </c>
      <c r="K123" s="32" t="s">
        <v>583</v>
      </c>
      <c r="L123" s="36" t="s">
        <v>6</v>
      </c>
      <c r="M123" s="36" t="s">
        <v>6</v>
      </c>
      <c r="N123" s="36">
        <v>55.798667295800001</v>
      </c>
      <c r="O123" s="36" t="s">
        <v>6</v>
      </c>
      <c r="P123" s="36" t="s">
        <v>6</v>
      </c>
      <c r="Q123" s="21" t="s">
        <v>6</v>
      </c>
      <c r="R123" s="21" t="s">
        <v>6</v>
      </c>
      <c r="S123" s="21" t="s">
        <v>6</v>
      </c>
      <c r="T123" s="21" t="s">
        <v>6</v>
      </c>
      <c r="U123" s="21" t="s">
        <v>6</v>
      </c>
      <c r="V123" s="21" t="s">
        <v>6</v>
      </c>
      <c r="W123" s="21" t="s">
        <v>6</v>
      </c>
      <c r="X123" s="21" t="s">
        <v>6</v>
      </c>
      <c r="Y123" s="21" t="s">
        <v>6</v>
      </c>
      <c r="Z123" s="21" t="s">
        <v>6</v>
      </c>
      <c r="AA123" s="21" t="s">
        <v>6</v>
      </c>
      <c r="AB123" s="21" t="s">
        <v>6</v>
      </c>
      <c r="AC123" s="21" t="s">
        <v>6</v>
      </c>
      <c r="AD123" s="21" t="s">
        <v>6</v>
      </c>
      <c r="AE123" s="21" t="s">
        <v>6</v>
      </c>
      <c r="AF123" s="21" t="s">
        <v>6</v>
      </c>
      <c r="AG123" s="21" t="s">
        <v>6</v>
      </c>
      <c r="AH123" s="21" t="s">
        <v>6</v>
      </c>
      <c r="AI123" s="21" t="s">
        <v>6</v>
      </c>
      <c r="AJ123" s="21" t="s">
        <v>6</v>
      </c>
      <c r="AK123" s="21" t="s">
        <v>6</v>
      </c>
      <c r="AL123" s="4"/>
      <c r="AM123" s="4"/>
      <c r="AN123" s="4"/>
      <c r="AO123" s="4"/>
      <c r="AP123" s="4"/>
      <c r="AQ123" s="4"/>
      <c r="AR123" s="4"/>
      <c r="AS123" s="4"/>
    </row>
    <row r="124" spans="1:45" x14ac:dyDescent="0.25">
      <c r="A124" s="17" t="s">
        <v>346</v>
      </c>
      <c r="B124" s="32" t="s">
        <v>6</v>
      </c>
      <c r="C124" s="32" t="s">
        <v>6</v>
      </c>
      <c r="D124" s="32">
        <v>42.011312315699996</v>
      </c>
      <c r="E124" s="32" t="s">
        <v>6</v>
      </c>
      <c r="F124" s="32">
        <v>42.011312315699996</v>
      </c>
      <c r="G124" s="17" t="s">
        <v>431</v>
      </c>
      <c r="H124" s="17" t="s">
        <v>406</v>
      </c>
      <c r="I124" s="20" t="s">
        <v>508</v>
      </c>
      <c r="J124" s="17" t="s">
        <v>412</v>
      </c>
      <c r="K124" s="32" t="s">
        <v>583</v>
      </c>
      <c r="L124" s="36" t="s">
        <v>6</v>
      </c>
      <c r="M124" s="36" t="s">
        <v>6</v>
      </c>
      <c r="N124" s="36">
        <v>106.48973650058998</v>
      </c>
      <c r="O124" s="36">
        <v>11.832192944509998</v>
      </c>
      <c r="P124" s="36" t="s">
        <v>6</v>
      </c>
      <c r="Q124" s="21" t="s">
        <v>6</v>
      </c>
      <c r="R124" s="21" t="s">
        <v>6</v>
      </c>
      <c r="S124" s="21">
        <v>1031</v>
      </c>
      <c r="T124" s="21" t="s">
        <v>6</v>
      </c>
      <c r="U124" s="21" t="s">
        <v>6</v>
      </c>
      <c r="V124" s="21" t="s">
        <v>6</v>
      </c>
      <c r="W124" s="21">
        <v>1181</v>
      </c>
      <c r="X124" s="21" t="s">
        <v>6</v>
      </c>
      <c r="Y124" s="21" t="s">
        <v>6</v>
      </c>
      <c r="Z124" s="21" t="s">
        <v>6</v>
      </c>
      <c r="AA124" s="21" t="s">
        <v>6</v>
      </c>
      <c r="AB124" s="21" t="s">
        <v>6</v>
      </c>
      <c r="AC124" s="21" t="s">
        <v>6</v>
      </c>
      <c r="AD124" s="21" t="s">
        <v>6</v>
      </c>
      <c r="AE124" s="21" t="s">
        <v>6</v>
      </c>
      <c r="AF124" s="21" t="s">
        <v>6</v>
      </c>
      <c r="AG124" s="21" t="s">
        <v>6</v>
      </c>
      <c r="AH124" s="21" t="s">
        <v>6</v>
      </c>
      <c r="AI124" s="21" t="s">
        <v>6</v>
      </c>
      <c r="AJ124" s="21">
        <v>2212</v>
      </c>
      <c r="AK124" s="21" t="s">
        <v>6</v>
      </c>
      <c r="AL124" s="4"/>
      <c r="AM124" s="4"/>
      <c r="AN124" s="4"/>
      <c r="AO124" s="4"/>
      <c r="AP124" s="4"/>
      <c r="AQ124" s="4"/>
      <c r="AR124" s="4"/>
      <c r="AS124" s="4"/>
    </row>
    <row r="125" spans="1:45" x14ac:dyDescent="0.25">
      <c r="A125" s="17" t="s">
        <v>347</v>
      </c>
      <c r="B125" s="32" t="s">
        <v>6</v>
      </c>
      <c r="C125" s="32" t="s">
        <v>6</v>
      </c>
      <c r="D125" s="32">
        <v>29.670033042999997</v>
      </c>
      <c r="E125" s="32" t="s">
        <v>6</v>
      </c>
      <c r="F125" s="32">
        <v>29.670033042999997</v>
      </c>
      <c r="G125" s="17" t="s">
        <v>413</v>
      </c>
      <c r="H125" s="17" t="s">
        <v>406</v>
      </c>
      <c r="I125" s="20" t="s">
        <v>470</v>
      </c>
      <c r="J125" s="17" t="s">
        <v>466</v>
      </c>
      <c r="K125" s="32" t="s">
        <v>550</v>
      </c>
      <c r="L125" s="36" t="s">
        <v>6</v>
      </c>
      <c r="M125" s="36" t="s">
        <v>6</v>
      </c>
      <c r="N125" s="36">
        <v>24.95167605528</v>
      </c>
      <c r="O125" s="36">
        <v>37.427514082919998</v>
      </c>
      <c r="P125" s="36" t="s">
        <v>6</v>
      </c>
      <c r="Q125" s="21" t="s">
        <v>6</v>
      </c>
      <c r="R125" s="21" t="s">
        <v>6</v>
      </c>
      <c r="S125" s="21">
        <v>728</v>
      </c>
      <c r="T125" s="21" t="s">
        <v>6</v>
      </c>
      <c r="U125" s="21" t="s">
        <v>6</v>
      </c>
      <c r="V125" s="21" t="s">
        <v>6</v>
      </c>
      <c r="W125" s="21">
        <v>834</v>
      </c>
      <c r="X125" s="21" t="s">
        <v>6</v>
      </c>
      <c r="Y125" s="21" t="s">
        <v>6</v>
      </c>
      <c r="Z125" s="21" t="s">
        <v>6</v>
      </c>
      <c r="AA125" s="21" t="s">
        <v>6</v>
      </c>
      <c r="AB125" s="21" t="s">
        <v>6</v>
      </c>
      <c r="AC125" s="21" t="s">
        <v>6</v>
      </c>
      <c r="AD125" s="21" t="s">
        <v>6</v>
      </c>
      <c r="AE125" s="21" t="s">
        <v>6</v>
      </c>
      <c r="AF125" s="21" t="s">
        <v>6</v>
      </c>
      <c r="AG125" s="21" t="s">
        <v>6</v>
      </c>
      <c r="AH125" s="21" t="s">
        <v>6</v>
      </c>
      <c r="AI125" s="21" t="s">
        <v>6</v>
      </c>
      <c r="AJ125" s="21">
        <v>1562</v>
      </c>
      <c r="AK125" s="21" t="s">
        <v>6</v>
      </c>
      <c r="AL125" s="4"/>
      <c r="AM125" s="4"/>
      <c r="AN125" s="4"/>
      <c r="AO125" s="4"/>
      <c r="AP125" s="4"/>
      <c r="AQ125" s="4"/>
      <c r="AR125" s="4"/>
      <c r="AS125" s="4"/>
    </row>
    <row r="126" spans="1:45" x14ac:dyDescent="0.25">
      <c r="A126" s="17" t="s">
        <v>348</v>
      </c>
      <c r="B126" s="32">
        <v>14.982153819900001</v>
      </c>
      <c r="C126" s="32" t="s">
        <v>6</v>
      </c>
      <c r="D126" s="32">
        <v>13.9220117554</v>
      </c>
      <c r="E126" s="32" t="s">
        <v>6</v>
      </c>
      <c r="F126" s="32">
        <v>28.904165575299999</v>
      </c>
      <c r="G126" s="17" t="s">
        <v>534</v>
      </c>
      <c r="H126" s="17" t="s">
        <v>406</v>
      </c>
      <c r="I126" s="20" t="s">
        <v>462</v>
      </c>
      <c r="J126" s="17" t="s">
        <v>535</v>
      </c>
      <c r="K126" s="32" t="s">
        <v>550</v>
      </c>
      <c r="L126" s="36" t="s">
        <v>6</v>
      </c>
      <c r="M126" s="36">
        <v>33.828577230560001</v>
      </c>
      <c r="N126" s="36">
        <v>14.49796167024</v>
      </c>
      <c r="O126" s="36" t="s">
        <v>6</v>
      </c>
      <c r="P126" s="36" t="s">
        <v>6</v>
      </c>
      <c r="Q126" s="21">
        <v>123</v>
      </c>
      <c r="R126" s="21" t="s">
        <v>6</v>
      </c>
      <c r="S126" s="21">
        <v>67</v>
      </c>
      <c r="T126" s="21" t="s">
        <v>6</v>
      </c>
      <c r="U126" s="21">
        <v>51</v>
      </c>
      <c r="V126" s="21" t="s">
        <v>6</v>
      </c>
      <c r="W126" s="21">
        <v>280</v>
      </c>
      <c r="X126" s="21" t="s">
        <v>6</v>
      </c>
      <c r="Y126" s="21" t="s">
        <v>6</v>
      </c>
      <c r="Z126" s="21" t="s">
        <v>6</v>
      </c>
      <c r="AA126" s="21" t="s">
        <v>6</v>
      </c>
      <c r="AB126" s="21" t="s">
        <v>6</v>
      </c>
      <c r="AC126" s="21" t="s">
        <v>6</v>
      </c>
      <c r="AD126" s="21" t="s">
        <v>6</v>
      </c>
      <c r="AE126" s="21" t="s">
        <v>6</v>
      </c>
      <c r="AF126" s="21" t="s">
        <v>6</v>
      </c>
      <c r="AG126" s="21" t="s">
        <v>6</v>
      </c>
      <c r="AH126" s="21">
        <v>175</v>
      </c>
      <c r="AI126" s="21" t="s">
        <v>6</v>
      </c>
      <c r="AJ126" s="21">
        <v>348</v>
      </c>
      <c r="AK126" s="21" t="s">
        <v>6</v>
      </c>
      <c r="AL126" s="4"/>
      <c r="AM126" s="4"/>
      <c r="AN126" s="4"/>
      <c r="AO126" s="4"/>
      <c r="AP126" s="4"/>
      <c r="AQ126" s="4"/>
      <c r="AR126" s="4"/>
      <c r="AS126" s="4"/>
    </row>
    <row r="127" spans="1:45" x14ac:dyDescent="0.25">
      <c r="A127" s="17" t="s">
        <v>71</v>
      </c>
      <c r="B127" s="32" t="s">
        <v>6</v>
      </c>
      <c r="C127" s="32">
        <v>10.9779216353</v>
      </c>
      <c r="D127" s="32">
        <v>23.276697740300001</v>
      </c>
      <c r="E127" s="32" t="s">
        <v>6</v>
      </c>
      <c r="F127" s="32">
        <v>34.254619375600001</v>
      </c>
      <c r="G127" s="17" t="s">
        <v>536</v>
      </c>
      <c r="H127" s="17" t="s">
        <v>530</v>
      </c>
      <c r="I127" s="20">
        <v>0.5</v>
      </c>
      <c r="J127" s="17" t="s">
        <v>537</v>
      </c>
      <c r="K127" s="32" t="s">
        <v>572</v>
      </c>
      <c r="L127" s="36" t="s">
        <v>6</v>
      </c>
      <c r="M127" s="36" t="s">
        <v>6</v>
      </c>
      <c r="N127" s="36">
        <v>39.211955841690006</v>
      </c>
      <c r="O127" s="36">
        <v>4.3568839824100003</v>
      </c>
      <c r="P127" s="36" t="s">
        <v>6</v>
      </c>
      <c r="Q127" s="21" t="s">
        <v>6</v>
      </c>
      <c r="R127" s="21">
        <v>1545</v>
      </c>
      <c r="S127" s="21">
        <v>339</v>
      </c>
      <c r="T127" s="21" t="s">
        <v>6</v>
      </c>
      <c r="U127" s="21" t="s">
        <v>6</v>
      </c>
      <c r="V127" s="21" t="s">
        <v>6</v>
      </c>
      <c r="W127" s="21">
        <v>898</v>
      </c>
      <c r="X127" s="21" t="s">
        <v>6</v>
      </c>
      <c r="Y127" s="21" t="s">
        <v>6</v>
      </c>
      <c r="Z127" s="21" t="s">
        <v>6</v>
      </c>
      <c r="AA127" s="21" t="s">
        <v>6</v>
      </c>
      <c r="AB127" s="21">
        <v>648</v>
      </c>
      <c r="AC127" s="21" t="s">
        <v>6</v>
      </c>
      <c r="AD127" s="21" t="s">
        <v>6</v>
      </c>
      <c r="AE127" s="21" t="s">
        <v>6</v>
      </c>
      <c r="AF127" s="21" t="s">
        <v>6</v>
      </c>
      <c r="AG127" s="21" t="s">
        <v>6</v>
      </c>
      <c r="AH127" s="21" t="s">
        <v>6</v>
      </c>
      <c r="AI127" s="21">
        <v>1545</v>
      </c>
      <c r="AJ127" s="21">
        <v>1886</v>
      </c>
      <c r="AK127" s="21" t="s">
        <v>6</v>
      </c>
      <c r="AL127" s="4"/>
      <c r="AM127" s="4"/>
      <c r="AN127" s="4"/>
      <c r="AO127" s="4"/>
      <c r="AP127" s="4"/>
      <c r="AQ127" s="4"/>
      <c r="AR127" s="4"/>
      <c r="AS127" s="4"/>
    </row>
    <row r="128" spans="1:45" x14ac:dyDescent="0.25">
      <c r="A128" s="17" t="s">
        <v>72</v>
      </c>
      <c r="B128" s="32" t="s">
        <v>6</v>
      </c>
      <c r="C128" s="32">
        <v>44.6704475608</v>
      </c>
      <c r="D128" s="32">
        <v>6.6313214857</v>
      </c>
      <c r="E128" s="32" t="s">
        <v>6</v>
      </c>
      <c r="F128" s="32">
        <v>51.301769046499999</v>
      </c>
      <c r="G128" s="17" t="s">
        <v>440</v>
      </c>
      <c r="H128" s="17" t="s">
        <v>530</v>
      </c>
      <c r="I128" s="20" t="s">
        <v>424</v>
      </c>
      <c r="J128" s="17" t="s">
        <v>537</v>
      </c>
      <c r="K128" s="32" t="s">
        <v>571</v>
      </c>
      <c r="L128" s="36" t="s">
        <v>6</v>
      </c>
      <c r="M128" s="36" t="s">
        <v>6</v>
      </c>
      <c r="N128" s="36">
        <v>54.394573649999998</v>
      </c>
      <c r="O128" s="36" t="s">
        <v>6</v>
      </c>
      <c r="P128" s="36" t="s">
        <v>6</v>
      </c>
      <c r="Q128" s="21" t="s">
        <v>6</v>
      </c>
      <c r="R128" s="21">
        <v>6286</v>
      </c>
      <c r="S128" s="21">
        <v>97</v>
      </c>
      <c r="T128" s="21" t="s">
        <v>6</v>
      </c>
      <c r="U128" s="21" t="s">
        <v>6</v>
      </c>
      <c r="V128" s="21" t="s">
        <v>6</v>
      </c>
      <c r="W128" s="21">
        <v>256</v>
      </c>
      <c r="X128" s="21" t="s">
        <v>6</v>
      </c>
      <c r="Y128" s="21" t="s">
        <v>6</v>
      </c>
      <c r="Z128" s="21" t="s">
        <v>6</v>
      </c>
      <c r="AA128" s="21" t="s">
        <v>6</v>
      </c>
      <c r="AB128" s="21">
        <v>185</v>
      </c>
      <c r="AC128" s="21" t="s">
        <v>6</v>
      </c>
      <c r="AD128" s="21" t="s">
        <v>6</v>
      </c>
      <c r="AE128" s="21" t="s">
        <v>6</v>
      </c>
      <c r="AF128" s="21" t="s">
        <v>6</v>
      </c>
      <c r="AG128" s="21" t="s">
        <v>6</v>
      </c>
      <c r="AH128" s="21" t="s">
        <v>6</v>
      </c>
      <c r="AI128" s="21">
        <v>6286</v>
      </c>
      <c r="AJ128" s="21">
        <v>537</v>
      </c>
      <c r="AK128" s="21" t="s">
        <v>6</v>
      </c>
      <c r="AL128" s="4"/>
      <c r="AM128" s="4"/>
      <c r="AN128" s="4"/>
      <c r="AO128" s="4"/>
      <c r="AP128" s="4"/>
      <c r="AQ128" s="4"/>
      <c r="AR128" s="4"/>
      <c r="AS128" s="4"/>
    </row>
    <row r="129" spans="1:45" x14ac:dyDescent="0.25">
      <c r="A129" s="17" t="s">
        <v>73</v>
      </c>
      <c r="B129" s="32" t="s">
        <v>6</v>
      </c>
      <c r="C129" s="32" t="s">
        <v>6</v>
      </c>
      <c r="D129" s="32">
        <v>54.422738791699999</v>
      </c>
      <c r="E129" s="32" t="s">
        <v>6</v>
      </c>
      <c r="F129" s="32">
        <v>54.422738791699999</v>
      </c>
      <c r="G129" s="17" t="s">
        <v>436</v>
      </c>
      <c r="H129" s="17" t="s">
        <v>538</v>
      </c>
      <c r="I129" s="20" t="s">
        <v>424</v>
      </c>
      <c r="J129" s="17" t="s">
        <v>412</v>
      </c>
      <c r="K129" s="32" t="s">
        <v>572</v>
      </c>
      <c r="L129" s="36" t="s">
        <v>6</v>
      </c>
      <c r="M129" s="36">
        <v>11.326000333665</v>
      </c>
      <c r="N129" s="36">
        <v>64.180668557434998</v>
      </c>
      <c r="O129" s="36" t="s">
        <v>6</v>
      </c>
      <c r="P129" s="36" t="s">
        <v>6</v>
      </c>
      <c r="Q129" s="21" t="s">
        <v>6</v>
      </c>
      <c r="R129" s="21" t="s">
        <v>6</v>
      </c>
      <c r="S129" s="21">
        <v>793</v>
      </c>
      <c r="T129" s="21" t="s">
        <v>6</v>
      </c>
      <c r="U129" s="21" t="s">
        <v>6</v>
      </c>
      <c r="V129" s="21" t="s">
        <v>6</v>
      </c>
      <c r="W129" s="21">
        <v>2100</v>
      </c>
      <c r="X129" s="21" t="s">
        <v>6</v>
      </c>
      <c r="Y129" s="21" t="s">
        <v>6</v>
      </c>
      <c r="Z129" s="21" t="s">
        <v>6</v>
      </c>
      <c r="AA129" s="21" t="s">
        <v>6</v>
      </c>
      <c r="AB129" s="21">
        <v>1516</v>
      </c>
      <c r="AC129" s="21" t="s">
        <v>6</v>
      </c>
      <c r="AD129" s="21" t="s">
        <v>6</v>
      </c>
      <c r="AE129" s="21" t="s">
        <v>6</v>
      </c>
      <c r="AF129" s="21" t="s">
        <v>6</v>
      </c>
      <c r="AG129" s="21" t="s">
        <v>6</v>
      </c>
      <c r="AH129" s="21" t="s">
        <v>6</v>
      </c>
      <c r="AI129" s="21" t="s">
        <v>6</v>
      </c>
      <c r="AJ129" s="21">
        <v>4409</v>
      </c>
      <c r="AK129" s="21" t="s">
        <v>6</v>
      </c>
      <c r="AL129" s="4"/>
      <c r="AM129" s="4"/>
      <c r="AN129" s="4"/>
      <c r="AO129" s="4"/>
      <c r="AP129" s="4"/>
      <c r="AQ129" s="4"/>
      <c r="AR129" s="4"/>
      <c r="AS129" s="4"/>
    </row>
    <row r="130" spans="1:45" x14ac:dyDescent="0.25">
      <c r="A130" s="17" t="s">
        <v>74</v>
      </c>
      <c r="B130" s="32">
        <v>0.90980170500000002</v>
      </c>
      <c r="C130" s="32" t="s">
        <v>6</v>
      </c>
      <c r="D130" s="32">
        <v>36.929053565699995</v>
      </c>
      <c r="E130" s="32" t="s">
        <v>6</v>
      </c>
      <c r="F130" s="32">
        <v>37.838855270699995</v>
      </c>
      <c r="G130" s="17" t="s">
        <v>513</v>
      </c>
      <c r="H130" s="17" t="s">
        <v>538</v>
      </c>
      <c r="I130" s="20" t="s">
        <v>539</v>
      </c>
      <c r="J130" s="17" t="s">
        <v>412</v>
      </c>
      <c r="K130" s="32" t="s">
        <v>572</v>
      </c>
      <c r="L130" s="36" t="s">
        <v>6</v>
      </c>
      <c r="M130" s="36">
        <v>11.127845653759998</v>
      </c>
      <c r="N130" s="36">
        <v>44.511382615039992</v>
      </c>
      <c r="O130" s="36" t="s">
        <v>6</v>
      </c>
      <c r="P130" s="36" t="s">
        <v>6</v>
      </c>
      <c r="Q130" s="21">
        <v>7</v>
      </c>
      <c r="R130" s="21" t="s">
        <v>6</v>
      </c>
      <c r="S130" s="21">
        <v>906</v>
      </c>
      <c r="T130" s="21" t="s">
        <v>6</v>
      </c>
      <c r="U130" s="21">
        <v>3</v>
      </c>
      <c r="V130" s="21" t="s">
        <v>6</v>
      </c>
      <c r="W130" s="21">
        <v>1039</v>
      </c>
      <c r="X130" s="21" t="s">
        <v>6</v>
      </c>
      <c r="Y130" s="21" t="s">
        <v>6</v>
      </c>
      <c r="Z130" s="21" t="s">
        <v>6</v>
      </c>
      <c r="AA130" s="21" t="s">
        <v>6</v>
      </c>
      <c r="AB130" s="21" t="s">
        <v>6</v>
      </c>
      <c r="AC130" s="21" t="s">
        <v>6</v>
      </c>
      <c r="AD130" s="21" t="s">
        <v>6</v>
      </c>
      <c r="AE130" s="21" t="s">
        <v>6</v>
      </c>
      <c r="AF130" s="21" t="s">
        <v>6</v>
      </c>
      <c r="AG130" s="21" t="s">
        <v>6</v>
      </c>
      <c r="AH130" s="21">
        <v>11</v>
      </c>
      <c r="AI130" s="21" t="s">
        <v>6</v>
      </c>
      <c r="AJ130" s="21">
        <v>1945</v>
      </c>
      <c r="AK130" s="21" t="s">
        <v>6</v>
      </c>
      <c r="AL130" s="4"/>
      <c r="AM130" s="4"/>
      <c r="AN130" s="4"/>
      <c r="AO130" s="4"/>
      <c r="AP130" s="4"/>
      <c r="AQ130" s="4"/>
      <c r="AR130" s="4"/>
      <c r="AS130" s="4"/>
    </row>
    <row r="131" spans="1:45" x14ac:dyDescent="0.25">
      <c r="A131" s="17" t="s">
        <v>349</v>
      </c>
      <c r="B131" s="32" t="s">
        <v>6</v>
      </c>
      <c r="C131" s="32">
        <v>5.2490557231999997</v>
      </c>
      <c r="D131" s="32">
        <v>54.638189300900002</v>
      </c>
      <c r="E131" s="32" t="s">
        <v>6</v>
      </c>
      <c r="F131" s="32">
        <v>59.887245024100004</v>
      </c>
      <c r="G131" s="17" t="s">
        <v>529</v>
      </c>
      <c r="H131" s="17" t="s">
        <v>538</v>
      </c>
      <c r="I131" s="20" t="s">
        <v>514</v>
      </c>
      <c r="J131" s="17" t="s">
        <v>537</v>
      </c>
      <c r="K131" s="32" t="s">
        <v>550</v>
      </c>
      <c r="L131" s="36" t="s">
        <v>6</v>
      </c>
      <c r="M131" s="36">
        <v>16.646582600660004</v>
      </c>
      <c r="N131" s="36">
        <v>66.586330402640016</v>
      </c>
      <c r="O131" s="36" t="s">
        <v>6</v>
      </c>
      <c r="P131" s="36" t="s">
        <v>6</v>
      </c>
      <c r="Q131" s="21" t="s">
        <v>6</v>
      </c>
      <c r="R131" s="21">
        <v>739</v>
      </c>
      <c r="S131" s="21">
        <v>1341</v>
      </c>
      <c r="T131" s="21" t="s">
        <v>6</v>
      </c>
      <c r="U131" s="21" t="s">
        <v>6</v>
      </c>
      <c r="V131" s="21" t="s">
        <v>6</v>
      </c>
      <c r="W131" s="21">
        <v>1537</v>
      </c>
      <c r="X131" s="21" t="s">
        <v>6</v>
      </c>
      <c r="Y131" s="21" t="s">
        <v>6</v>
      </c>
      <c r="Z131" s="21" t="s">
        <v>6</v>
      </c>
      <c r="AA131" s="21" t="s">
        <v>6</v>
      </c>
      <c r="AB131" s="21" t="s">
        <v>6</v>
      </c>
      <c r="AC131" s="21" t="s">
        <v>6</v>
      </c>
      <c r="AD131" s="21" t="s">
        <v>6</v>
      </c>
      <c r="AE131" s="21" t="s">
        <v>6</v>
      </c>
      <c r="AF131" s="21" t="s">
        <v>6</v>
      </c>
      <c r="AG131" s="21" t="s">
        <v>6</v>
      </c>
      <c r="AH131" s="21" t="s">
        <v>6</v>
      </c>
      <c r="AI131" s="21">
        <v>739</v>
      </c>
      <c r="AJ131" s="21">
        <v>2877</v>
      </c>
      <c r="AK131" s="21" t="s">
        <v>6</v>
      </c>
      <c r="AL131" s="4"/>
      <c r="AM131" s="4"/>
      <c r="AN131" s="4"/>
      <c r="AO131" s="4"/>
      <c r="AP131" s="4"/>
      <c r="AQ131" s="4"/>
      <c r="AR131" s="4"/>
      <c r="AS131" s="4"/>
    </row>
    <row r="132" spans="1:45" x14ac:dyDescent="0.25">
      <c r="A132" s="17" t="s">
        <v>350</v>
      </c>
      <c r="B132" s="32" t="s">
        <v>6</v>
      </c>
      <c r="C132" s="32" t="s">
        <v>6</v>
      </c>
      <c r="D132" s="32">
        <v>26.7376905456</v>
      </c>
      <c r="E132" s="32" t="s">
        <v>6</v>
      </c>
      <c r="F132" s="32">
        <v>26.7376905456</v>
      </c>
      <c r="G132" s="17" t="s">
        <v>498</v>
      </c>
      <c r="H132" s="17" t="s">
        <v>538</v>
      </c>
      <c r="I132" s="20" t="s">
        <v>453</v>
      </c>
      <c r="J132" s="17" t="s">
        <v>540</v>
      </c>
      <c r="K132" s="32" t="s">
        <v>550</v>
      </c>
      <c r="L132" s="36" t="s">
        <v>6</v>
      </c>
      <c r="M132" s="36">
        <v>9.5394375158500004</v>
      </c>
      <c r="N132" s="36">
        <v>76.315500126800003</v>
      </c>
      <c r="O132" s="36">
        <v>9.5394375158500004</v>
      </c>
      <c r="P132" s="36" t="s">
        <v>6</v>
      </c>
      <c r="Q132" s="21" t="s">
        <v>6</v>
      </c>
      <c r="R132" s="21" t="s">
        <v>6</v>
      </c>
      <c r="S132" s="21">
        <v>656</v>
      </c>
      <c r="T132" s="21" t="s">
        <v>6</v>
      </c>
      <c r="U132" s="21" t="s">
        <v>6</v>
      </c>
      <c r="V132" s="21" t="s">
        <v>6</v>
      </c>
      <c r="W132" s="21">
        <v>752</v>
      </c>
      <c r="X132" s="21" t="s">
        <v>6</v>
      </c>
      <c r="Y132" s="21" t="s">
        <v>6</v>
      </c>
      <c r="Z132" s="21" t="s">
        <v>6</v>
      </c>
      <c r="AA132" s="21" t="s">
        <v>6</v>
      </c>
      <c r="AB132" s="21" t="s">
        <v>6</v>
      </c>
      <c r="AC132" s="21" t="s">
        <v>6</v>
      </c>
      <c r="AD132" s="21" t="s">
        <v>6</v>
      </c>
      <c r="AE132" s="21" t="s">
        <v>6</v>
      </c>
      <c r="AF132" s="21" t="s">
        <v>6</v>
      </c>
      <c r="AG132" s="21" t="s">
        <v>6</v>
      </c>
      <c r="AH132" s="21" t="s">
        <v>6</v>
      </c>
      <c r="AI132" s="21" t="s">
        <v>6</v>
      </c>
      <c r="AJ132" s="21">
        <v>1408</v>
      </c>
      <c r="AK132" s="21" t="s">
        <v>6</v>
      </c>
      <c r="AL132" s="4"/>
      <c r="AM132" s="4"/>
      <c r="AN132" s="4"/>
      <c r="AO132" s="4"/>
      <c r="AP132" s="4"/>
      <c r="AQ132" s="4"/>
      <c r="AR132" s="4"/>
      <c r="AS132" s="4"/>
    </row>
    <row r="133" spans="1:45" x14ac:dyDescent="0.25">
      <c r="A133" s="17" t="s">
        <v>351</v>
      </c>
      <c r="B133" s="32" t="s">
        <v>6</v>
      </c>
      <c r="C133" s="32" t="s">
        <v>6</v>
      </c>
      <c r="D133" s="32">
        <v>16.696833992200002</v>
      </c>
      <c r="E133" s="32">
        <v>4.7023355657000003</v>
      </c>
      <c r="F133" s="32">
        <v>21.399169557900002</v>
      </c>
      <c r="G133" s="17" t="s">
        <v>449</v>
      </c>
      <c r="H133" s="17" t="s">
        <v>538</v>
      </c>
      <c r="I133" s="20" t="s">
        <v>455</v>
      </c>
      <c r="J133" s="17" t="s">
        <v>412</v>
      </c>
      <c r="K133" s="32" t="s">
        <v>550</v>
      </c>
      <c r="L133" s="36" t="s">
        <v>6</v>
      </c>
      <c r="M133" s="36">
        <v>5.7653650427700001</v>
      </c>
      <c r="N133" s="36">
        <v>46.12292034216</v>
      </c>
      <c r="O133" s="36">
        <v>5.7653650427700001</v>
      </c>
      <c r="P133" s="36" t="s">
        <v>6</v>
      </c>
      <c r="Q133" s="21" t="s">
        <v>6</v>
      </c>
      <c r="R133" s="21" t="s">
        <v>6</v>
      </c>
      <c r="S133" s="21">
        <v>410</v>
      </c>
      <c r="T133" s="21">
        <v>29</v>
      </c>
      <c r="U133" s="21" t="s">
        <v>6</v>
      </c>
      <c r="V133" s="21" t="s">
        <v>6</v>
      </c>
      <c r="W133" s="21">
        <v>470</v>
      </c>
      <c r="X133" s="21" t="s">
        <v>6</v>
      </c>
      <c r="Y133" s="21" t="s">
        <v>6</v>
      </c>
      <c r="Z133" s="21" t="s">
        <v>6</v>
      </c>
      <c r="AA133" s="21" t="s">
        <v>6</v>
      </c>
      <c r="AB133" s="21" t="s">
        <v>6</v>
      </c>
      <c r="AC133" s="21" t="s">
        <v>6</v>
      </c>
      <c r="AD133" s="21" t="s">
        <v>6</v>
      </c>
      <c r="AE133" s="21" t="s">
        <v>6</v>
      </c>
      <c r="AF133" s="21" t="s">
        <v>6</v>
      </c>
      <c r="AG133" s="21" t="s">
        <v>6</v>
      </c>
      <c r="AH133" s="21" t="s">
        <v>6</v>
      </c>
      <c r="AI133" s="21" t="s">
        <v>6</v>
      </c>
      <c r="AJ133" s="21">
        <v>879</v>
      </c>
      <c r="AK133" s="21">
        <v>29</v>
      </c>
      <c r="AL133" s="4"/>
      <c r="AM133" s="4"/>
      <c r="AN133" s="4"/>
      <c r="AO133" s="4"/>
      <c r="AP133" s="4"/>
      <c r="AQ133" s="4"/>
      <c r="AR133" s="4"/>
      <c r="AS133" s="4"/>
    </row>
    <row r="134" spans="1:45" x14ac:dyDescent="0.25">
      <c r="A134" s="17" t="s">
        <v>76</v>
      </c>
      <c r="B134" s="32">
        <v>0.14180091950000001</v>
      </c>
      <c r="C134" s="32" t="s">
        <v>6</v>
      </c>
      <c r="D134" s="32">
        <v>57.1373234502</v>
      </c>
      <c r="E134" s="32">
        <v>4.9313182252000001</v>
      </c>
      <c r="F134" s="32">
        <v>62.210442594900002</v>
      </c>
      <c r="G134" s="17" t="s">
        <v>482</v>
      </c>
      <c r="H134" s="17" t="s">
        <v>538</v>
      </c>
      <c r="I134" s="20" t="s">
        <v>541</v>
      </c>
      <c r="J134" s="17" t="s">
        <v>412</v>
      </c>
      <c r="K134" s="32" t="s">
        <v>577</v>
      </c>
      <c r="L134" s="36" t="s">
        <v>6</v>
      </c>
      <c r="M134" s="36">
        <v>20.247286887840001</v>
      </c>
      <c r="N134" s="36">
        <v>80.989147551360006</v>
      </c>
      <c r="O134" s="36" t="s">
        <v>6</v>
      </c>
      <c r="P134" s="36" t="s">
        <v>6</v>
      </c>
      <c r="Q134" s="21">
        <v>1</v>
      </c>
      <c r="R134" s="21" t="s">
        <v>6</v>
      </c>
      <c r="S134" s="21">
        <v>1402</v>
      </c>
      <c r="T134" s="21">
        <v>30</v>
      </c>
      <c r="U134" s="21">
        <v>0</v>
      </c>
      <c r="V134" s="21" t="s">
        <v>6</v>
      </c>
      <c r="W134" s="21">
        <v>1607</v>
      </c>
      <c r="X134" s="21" t="s">
        <v>6</v>
      </c>
      <c r="Y134" s="21" t="s">
        <v>6</v>
      </c>
      <c r="Z134" s="21" t="s">
        <v>6</v>
      </c>
      <c r="AA134" s="21" t="s">
        <v>6</v>
      </c>
      <c r="AB134" s="21" t="s">
        <v>6</v>
      </c>
      <c r="AC134" s="21" t="s">
        <v>6</v>
      </c>
      <c r="AD134" s="21" t="s">
        <v>6</v>
      </c>
      <c r="AE134" s="21" t="s">
        <v>6</v>
      </c>
      <c r="AF134" s="21" t="s">
        <v>6</v>
      </c>
      <c r="AG134" s="21" t="s">
        <v>6</v>
      </c>
      <c r="AH134" s="21">
        <v>2</v>
      </c>
      <c r="AI134" s="21" t="s">
        <v>6</v>
      </c>
      <c r="AJ134" s="21">
        <v>3009</v>
      </c>
      <c r="AK134" s="21">
        <v>30</v>
      </c>
      <c r="AL134" s="4"/>
      <c r="AM134" s="4"/>
      <c r="AN134" s="4"/>
      <c r="AO134" s="4"/>
      <c r="AP134" s="4"/>
      <c r="AQ134" s="4"/>
      <c r="AR134" s="4"/>
      <c r="AS134" s="4"/>
    </row>
    <row r="135" spans="1:45" x14ac:dyDescent="0.25">
      <c r="A135" s="17" t="s">
        <v>77</v>
      </c>
      <c r="B135" s="32" t="s">
        <v>6</v>
      </c>
      <c r="C135" s="32" t="s">
        <v>6</v>
      </c>
      <c r="D135" s="32">
        <v>19.339754165399999</v>
      </c>
      <c r="E135" s="32" t="s">
        <v>6</v>
      </c>
      <c r="F135" s="32">
        <v>19.339754165399999</v>
      </c>
      <c r="G135" s="17" t="s">
        <v>445</v>
      </c>
      <c r="H135" s="17" t="s">
        <v>538</v>
      </c>
      <c r="I135" s="20" t="s">
        <v>519</v>
      </c>
      <c r="J135" s="17" t="s">
        <v>412</v>
      </c>
      <c r="K135" s="32" t="s">
        <v>577</v>
      </c>
      <c r="L135" s="36" t="s">
        <v>6</v>
      </c>
      <c r="M135" s="36" t="s">
        <v>6</v>
      </c>
      <c r="N135" s="36">
        <v>27.630226159269995</v>
      </c>
      <c r="O135" s="36">
        <v>11.841525496829998</v>
      </c>
      <c r="P135" s="36" t="s">
        <v>6</v>
      </c>
      <c r="Q135" s="21" t="s">
        <v>6</v>
      </c>
      <c r="R135" s="21" t="s">
        <v>6</v>
      </c>
      <c r="S135" s="21">
        <v>475</v>
      </c>
      <c r="T135" s="21" t="s">
        <v>6</v>
      </c>
      <c r="U135" s="21" t="s">
        <v>6</v>
      </c>
      <c r="V135" s="21" t="s">
        <v>6</v>
      </c>
      <c r="W135" s="21">
        <v>544</v>
      </c>
      <c r="X135" s="21" t="s">
        <v>6</v>
      </c>
      <c r="Y135" s="21" t="s">
        <v>6</v>
      </c>
      <c r="Z135" s="21" t="s">
        <v>6</v>
      </c>
      <c r="AA135" s="21" t="s">
        <v>6</v>
      </c>
      <c r="AB135" s="21" t="s">
        <v>6</v>
      </c>
      <c r="AC135" s="21" t="s">
        <v>6</v>
      </c>
      <c r="AD135" s="21" t="s">
        <v>6</v>
      </c>
      <c r="AE135" s="21" t="s">
        <v>6</v>
      </c>
      <c r="AF135" s="21" t="s">
        <v>6</v>
      </c>
      <c r="AG135" s="21" t="s">
        <v>6</v>
      </c>
      <c r="AH135" s="21" t="s">
        <v>6</v>
      </c>
      <c r="AI135" s="21" t="s">
        <v>6</v>
      </c>
      <c r="AJ135" s="21">
        <v>1018</v>
      </c>
      <c r="AK135" s="21" t="s">
        <v>6</v>
      </c>
      <c r="AL135" s="4"/>
      <c r="AM135" s="4"/>
      <c r="AN135" s="4"/>
      <c r="AO135" s="4"/>
      <c r="AP135" s="4"/>
      <c r="AQ135" s="4"/>
      <c r="AR135" s="4"/>
      <c r="AS135" s="4"/>
    </row>
    <row r="136" spans="1:45" x14ac:dyDescent="0.25">
      <c r="A136" s="17" t="s">
        <v>79</v>
      </c>
      <c r="B136" s="32" t="s">
        <v>6</v>
      </c>
      <c r="C136" s="32" t="s">
        <v>6</v>
      </c>
      <c r="D136" s="32">
        <v>29.325388734900002</v>
      </c>
      <c r="E136" s="32" t="s">
        <v>6</v>
      </c>
      <c r="F136" s="32">
        <v>29.325388734900002</v>
      </c>
      <c r="G136" s="17" t="s">
        <v>482</v>
      </c>
      <c r="H136" s="17" t="s">
        <v>538</v>
      </c>
      <c r="I136" s="20" t="s">
        <v>519</v>
      </c>
      <c r="J136" s="17" t="s">
        <v>412</v>
      </c>
      <c r="K136" s="32" t="s">
        <v>550</v>
      </c>
      <c r="L136" s="36" t="s">
        <v>6</v>
      </c>
      <c r="M136" s="36" t="s">
        <v>6</v>
      </c>
      <c r="N136" s="36">
        <v>45.317224567099998</v>
      </c>
      <c r="O136" s="36" t="s">
        <v>6</v>
      </c>
      <c r="P136" s="36" t="s">
        <v>6</v>
      </c>
      <c r="Q136" s="21" t="s">
        <v>6</v>
      </c>
      <c r="R136" s="21" t="s">
        <v>6</v>
      </c>
      <c r="S136" s="21">
        <v>720</v>
      </c>
      <c r="T136" s="21" t="s">
        <v>6</v>
      </c>
      <c r="U136" s="21" t="s">
        <v>6</v>
      </c>
      <c r="V136" s="21" t="s">
        <v>6</v>
      </c>
      <c r="W136" s="21">
        <v>825</v>
      </c>
      <c r="X136" s="21" t="s">
        <v>6</v>
      </c>
      <c r="Y136" s="21" t="s">
        <v>6</v>
      </c>
      <c r="Z136" s="21" t="s">
        <v>6</v>
      </c>
      <c r="AA136" s="21" t="s">
        <v>6</v>
      </c>
      <c r="AB136" s="21" t="s">
        <v>6</v>
      </c>
      <c r="AC136" s="21" t="s">
        <v>6</v>
      </c>
      <c r="AD136" s="21" t="s">
        <v>6</v>
      </c>
      <c r="AE136" s="21" t="s">
        <v>6</v>
      </c>
      <c r="AF136" s="21" t="s">
        <v>6</v>
      </c>
      <c r="AG136" s="21" t="s">
        <v>6</v>
      </c>
      <c r="AH136" s="21" t="s">
        <v>6</v>
      </c>
      <c r="AI136" s="21" t="s">
        <v>6</v>
      </c>
      <c r="AJ136" s="21">
        <v>1544</v>
      </c>
      <c r="AK136" s="21" t="s">
        <v>6</v>
      </c>
      <c r="AL136" s="4"/>
      <c r="AM136" s="4"/>
      <c r="AN136" s="4"/>
      <c r="AO136" s="4"/>
      <c r="AP136" s="4"/>
      <c r="AQ136" s="4"/>
      <c r="AR136" s="4"/>
      <c r="AS136" s="4"/>
    </row>
    <row r="137" spans="1:45" x14ac:dyDescent="0.25">
      <c r="A137" s="17" t="s">
        <v>80</v>
      </c>
      <c r="B137" s="32" t="s">
        <v>6</v>
      </c>
      <c r="C137" s="32" t="s">
        <v>6</v>
      </c>
      <c r="D137" s="32">
        <v>30.355779042700004</v>
      </c>
      <c r="E137" s="32" t="s">
        <v>6</v>
      </c>
      <c r="F137" s="32">
        <v>30.355779042700004</v>
      </c>
      <c r="G137" s="17" t="s">
        <v>440</v>
      </c>
      <c r="H137" s="17" t="s">
        <v>538</v>
      </c>
      <c r="I137" s="20" t="s">
        <v>521</v>
      </c>
      <c r="J137" s="17" t="s">
        <v>412</v>
      </c>
      <c r="K137" s="32" t="s">
        <v>550</v>
      </c>
      <c r="L137" s="36" t="s">
        <v>6</v>
      </c>
      <c r="M137" s="36" t="s">
        <v>6</v>
      </c>
      <c r="N137" s="36">
        <v>48.939447420200004</v>
      </c>
      <c r="O137" s="36" t="s">
        <v>6</v>
      </c>
      <c r="P137" s="36" t="s">
        <v>6</v>
      </c>
      <c r="Q137" s="21" t="s">
        <v>6</v>
      </c>
      <c r="R137" s="21" t="s">
        <v>6</v>
      </c>
      <c r="S137" s="21">
        <v>745</v>
      </c>
      <c r="T137" s="21" t="s">
        <v>6</v>
      </c>
      <c r="U137" s="21" t="s">
        <v>6</v>
      </c>
      <c r="V137" s="21" t="s">
        <v>6</v>
      </c>
      <c r="W137" s="21">
        <v>854</v>
      </c>
      <c r="X137" s="21" t="s">
        <v>6</v>
      </c>
      <c r="Y137" s="21" t="s">
        <v>6</v>
      </c>
      <c r="Z137" s="21" t="s">
        <v>6</v>
      </c>
      <c r="AA137" s="21" t="s">
        <v>6</v>
      </c>
      <c r="AB137" s="21" t="s">
        <v>6</v>
      </c>
      <c r="AC137" s="21" t="s">
        <v>6</v>
      </c>
      <c r="AD137" s="21" t="s">
        <v>6</v>
      </c>
      <c r="AE137" s="21" t="s">
        <v>6</v>
      </c>
      <c r="AF137" s="21" t="s">
        <v>6</v>
      </c>
      <c r="AG137" s="21" t="s">
        <v>6</v>
      </c>
      <c r="AH137" s="21" t="s">
        <v>6</v>
      </c>
      <c r="AI137" s="21" t="s">
        <v>6</v>
      </c>
      <c r="AJ137" s="21">
        <v>1599</v>
      </c>
      <c r="AK137" s="21" t="s">
        <v>6</v>
      </c>
      <c r="AL137" s="4"/>
      <c r="AM137" s="4"/>
      <c r="AN137" s="4"/>
      <c r="AO137" s="4"/>
      <c r="AP137" s="4"/>
      <c r="AQ137" s="4"/>
      <c r="AR137" s="4"/>
      <c r="AS137" s="4"/>
    </row>
    <row r="138" spans="1:45" x14ac:dyDescent="0.25">
      <c r="A138" s="17" t="s">
        <v>81</v>
      </c>
      <c r="B138" s="32" t="s">
        <v>6</v>
      </c>
      <c r="C138" s="32" t="s">
        <v>6</v>
      </c>
      <c r="D138" s="32">
        <v>39.161156916900005</v>
      </c>
      <c r="E138" s="32" t="s">
        <v>6</v>
      </c>
      <c r="F138" s="32">
        <v>39.161156916900005</v>
      </c>
      <c r="G138" s="17" t="s">
        <v>482</v>
      </c>
      <c r="H138" s="17" t="s">
        <v>542</v>
      </c>
      <c r="I138" s="20" t="s">
        <v>521</v>
      </c>
      <c r="J138" s="17" t="s">
        <v>412</v>
      </c>
      <c r="K138" s="32" t="s">
        <v>550</v>
      </c>
      <c r="L138" s="36" t="s">
        <v>6</v>
      </c>
      <c r="M138" s="36" t="s">
        <v>6</v>
      </c>
      <c r="N138" s="36">
        <v>49.399826324100005</v>
      </c>
      <c r="O138" s="36" t="s">
        <v>6</v>
      </c>
      <c r="P138" s="36" t="s">
        <v>6</v>
      </c>
      <c r="Q138" s="21" t="s">
        <v>6</v>
      </c>
      <c r="R138" s="21" t="s">
        <v>6</v>
      </c>
      <c r="S138" s="21">
        <v>961</v>
      </c>
      <c r="T138" s="21" t="s">
        <v>6</v>
      </c>
      <c r="U138" s="21" t="s">
        <v>6</v>
      </c>
      <c r="V138" s="21" t="s">
        <v>6</v>
      </c>
      <c r="W138" s="21">
        <v>1101</v>
      </c>
      <c r="X138" s="21" t="s">
        <v>6</v>
      </c>
      <c r="Y138" s="21" t="s">
        <v>6</v>
      </c>
      <c r="Z138" s="21" t="s">
        <v>6</v>
      </c>
      <c r="AA138" s="21" t="s">
        <v>6</v>
      </c>
      <c r="AB138" s="21" t="s">
        <v>6</v>
      </c>
      <c r="AC138" s="21" t="s">
        <v>6</v>
      </c>
      <c r="AD138" s="21" t="s">
        <v>6</v>
      </c>
      <c r="AE138" s="21" t="s">
        <v>6</v>
      </c>
      <c r="AF138" s="21" t="s">
        <v>6</v>
      </c>
      <c r="AG138" s="21" t="s">
        <v>6</v>
      </c>
      <c r="AH138" s="21" t="s">
        <v>6</v>
      </c>
      <c r="AI138" s="21" t="s">
        <v>6</v>
      </c>
      <c r="AJ138" s="21">
        <v>2062</v>
      </c>
      <c r="AK138" s="21" t="s">
        <v>6</v>
      </c>
      <c r="AL138" s="4"/>
      <c r="AM138" s="4"/>
      <c r="AN138" s="4"/>
      <c r="AO138" s="4"/>
      <c r="AP138" s="4"/>
      <c r="AQ138" s="4"/>
      <c r="AR138" s="4"/>
      <c r="AS138" s="4"/>
    </row>
    <row r="139" spans="1:45" x14ac:dyDescent="0.25">
      <c r="A139" s="17" t="s">
        <v>82</v>
      </c>
      <c r="B139" s="32" t="s">
        <v>6</v>
      </c>
      <c r="C139" s="32" t="s">
        <v>6</v>
      </c>
      <c r="D139" s="32">
        <v>11.565620811900001</v>
      </c>
      <c r="E139" s="32" t="s">
        <v>6</v>
      </c>
      <c r="F139" s="32">
        <v>11.565620811900001</v>
      </c>
      <c r="G139" s="17" t="s">
        <v>449</v>
      </c>
      <c r="H139" s="17" t="s">
        <v>538</v>
      </c>
      <c r="I139" s="20" t="s">
        <v>428</v>
      </c>
      <c r="J139" s="17" t="s">
        <v>412</v>
      </c>
      <c r="K139" s="32" t="s">
        <v>575</v>
      </c>
      <c r="L139" s="36" t="s">
        <v>6</v>
      </c>
      <c r="M139" s="36" t="s">
        <v>6</v>
      </c>
      <c r="N139" s="36">
        <v>30.694764712400001</v>
      </c>
      <c r="O139" s="36" t="s">
        <v>6</v>
      </c>
      <c r="P139" s="36" t="s">
        <v>6</v>
      </c>
      <c r="Q139" s="21" t="s">
        <v>6</v>
      </c>
      <c r="R139" s="21" t="s">
        <v>6</v>
      </c>
      <c r="S139" s="21">
        <v>284</v>
      </c>
      <c r="T139" s="21" t="s">
        <v>6</v>
      </c>
      <c r="U139" s="21" t="s">
        <v>6</v>
      </c>
      <c r="V139" s="21" t="s">
        <v>6</v>
      </c>
      <c r="W139" s="21">
        <v>325</v>
      </c>
      <c r="X139" s="21" t="s">
        <v>6</v>
      </c>
      <c r="Y139" s="21" t="s">
        <v>6</v>
      </c>
      <c r="Z139" s="21" t="s">
        <v>6</v>
      </c>
      <c r="AA139" s="21" t="s">
        <v>6</v>
      </c>
      <c r="AB139" s="21" t="s">
        <v>6</v>
      </c>
      <c r="AC139" s="21" t="s">
        <v>6</v>
      </c>
      <c r="AD139" s="21" t="s">
        <v>6</v>
      </c>
      <c r="AE139" s="21" t="s">
        <v>6</v>
      </c>
      <c r="AF139" s="21" t="s">
        <v>6</v>
      </c>
      <c r="AG139" s="21" t="s">
        <v>6</v>
      </c>
      <c r="AH139" s="21" t="s">
        <v>6</v>
      </c>
      <c r="AI139" s="21" t="s">
        <v>6</v>
      </c>
      <c r="AJ139" s="21">
        <v>609</v>
      </c>
      <c r="AK139" s="21" t="s">
        <v>6</v>
      </c>
      <c r="AL139" s="4"/>
      <c r="AM139" s="4"/>
      <c r="AN139" s="4"/>
      <c r="AO139" s="4"/>
      <c r="AP139" s="4"/>
      <c r="AQ139" s="4"/>
      <c r="AR139" s="4"/>
      <c r="AS139" s="4"/>
    </row>
    <row r="140" spans="1:45" x14ac:dyDescent="0.25">
      <c r="A140" s="17" t="s">
        <v>352</v>
      </c>
      <c r="B140" s="32" t="s">
        <v>6</v>
      </c>
      <c r="C140" s="32" t="s">
        <v>6</v>
      </c>
      <c r="D140" s="32">
        <v>28.2339110705</v>
      </c>
      <c r="E140" s="32">
        <v>22.194499355799998</v>
      </c>
      <c r="F140" s="32">
        <v>50.428410426299997</v>
      </c>
      <c r="G140" s="17" t="s">
        <v>445</v>
      </c>
      <c r="H140" s="17" t="s">
        <v>538</v>
      </c>
      <c r="I140" s="20" t="s">
        <v>543</v>
      </c>
      <c r="J140" s="17" t="s">
        <v>412</v>
      </c>
      <c r="K140" s="32" t="s">
        <v>585</v>
      </c>
      <c r="L140" s="36" t="s">
        <v>6</v>
      </c>
      <c r="M140" s="36" t="s">
        <v>6</v>
      </c>
      <c r="N140" s="36">
        <v>63.546175439199999</v>
      </c>
      <c r="O140" s="36" t="s">
        <v>6</v>
      </c>
      <c r="P140" s="36" t="s">
        <v>6</v>
      </c>
      <c r="Q140" s="21" t="s">
        <v>6</v>
      </c>
      <c r="R140" s="21" t="s">
        <v>6</v>
      </c>
      <c r="S140" s="21">
        <v>693</v>
      </c>
      <c r="T140" s="21">
        <v>135</v>
      </c>
      <c r="U140" s="21" t="s">
        <v>6</v>
      </c>
      <c r="V140" s="21" t="s">
        <v>6</v>
      </c>
      <c r="W140" s="21">
        <v>794</v>
      </c>
      <c r="X140" s="21" t="s">
        <v>6</v>
      </c>
      <c r="Y140" s="21" t="s">
        <v>6</v>
      </c>
      <c r="Z140" s="21" t="s">
        <v>6</v>
      </c>
      <c r="AA140" s="21" t="s">
        <v>6</v>
      </c>
      <c r="AB140" s="21" t="s">
        <v>6</v>
      </c>
      <c r="AC140" s="21" t="s">
        <v>6</v>
      </c>
      <c r="AD140" s="21" t="s">
        <v>6</v>
      </c>
      <c r="AE140" s="21" t="s">
        <v>6</v>
      </c>
      <c r="AF140" s="21" t="s">
        <v>6</v>
      </c>
      <c r="AG140" s="21" t="s">
        <v>6</v>
      </c>
      <c r="AH140" s="21" t="s">
        <v>6</v>
      </c>
      <c r="AI140" s="21" t="s">
        <v>6</v>
      </c>
      <c r="AJ140" s="21">
        <v>1487</v>
      </c>
      <c r="AK140" s="21">
        <v>135</v>
      </c>
      <c r="AL140" s="4"/>
      <c r="AM140" s="4"/>
      <c r="AN140" s="4"/>
      <c r="AO140" s="4"/>
      <c r="AP140" s="4"/>
      <c r="AQ140" s="4"/>
      <c r="AR140" s="4"/>
      <c r="AS140" s="4"/>
    </row>
    <row r="141" spans="1:45" x14ac:dyDescent="0.25">
      <c r="A141" s="17" t="s">
        <v>353</v>
      </c>
      <c r="B141" s="32" t="s">
        <v>6</v>
      </c>
      <c r="C141" s="32" t="s">
        <v>6</v>
      </c>
      <c r="D141" s="32">
        <v>17.656354032599999</v>
      </c>
      <c r="E141" s="32">
        <v>16.8530014888</v>
      </c>
      <c r="F141" s="32">
        <v>34.509355521399996</v>
      </c>
      <c r="G141" s="17" t="s">
        <v>449</v>
      </c>
      <c r="H141" s="17" t="s">
        <v>544</v>
      </c>
      <c r="I141" s="20" t="s">
        <v>455</v>
      </c>
      <c r="J141" s="17" t="s">
        <v>412</v>
      </c>
      <c r="K141" s="32" t="s">
        <v>550</v>
      </c>
      <c r="L141" s="36" t="s">
        <v>6</v>
      </c>
      <c r="M141" s="36" t="s">
        <v>6</v>
      </c>
      <c r="N141" s="36">
        <v>55.310530333299994</v>
      </c>
      <c r="O141" s="36" t="s">
        <v>6</v>
      </c>
      <c r="P141" s="36" t="s">
        <v>6</v>
      </c>
      <c r="Q141" s="21" t="s">
        <v>6</v>
      </c>
      <c r="R141" s="21" t="s">
        <v>6</v>
      </c>
      <c r="S141" s="21">
        <v>433</v>
      </c>
      <c r="T141" s="21">
        <v>102</v>
      </c>
      <c r="U141" s="21" t="s">
        <v>6</v>
      </c>
      <c r="V141" s="21" t="s">
        <v>6</v>
      </c>
      <c r="W141" s="21">
        <v>497</v>
      </c>
      <c r="X141" s="21" t="s">
        <v>6</v>
      </c>
      <c r="Y141" s="21" t="s">
        <v>6</v>
      </c>
      <c r="Z141" s="21" t="s">
        <v>6</v>
      </c>
      <c r="AA141" s="21" t="s">
        <v>6</v>
      </c>
      <c r="AB141" s="21" t="s">
        <v>6</v>
      </c>
      <c r="AC141" s="21" t="s">
        <v>6</v>
      </c>
      <c r="AD141" s="21" t="s">
        <v>6</v>
      </c>
      <c r="AE141" s="21" t="s">
        <v>6</v>
      </c>
      <c r="AF141" s="21" t="s">
        <v>6</v>
      </c>
      <c r="AG141" s="21" t="s">
        <v>6</v>
      </c>
      <c r="AH141" s="21" t="s">
        <v>6</v>
      </c>
      <c r="AI141" s="21" t="s">
        <v>6</v>
      </c>
      <c r="AJ141" s="21">
        <v>930</v>
      </c>
      <c r="AK141" s="21">
        <v>102</v>
      </c>
      <c r="AL141" s="4"/>
      <c r="AM141" s="4"/>
      <c r="AN141" s="4"/>
      <c r="AO141" s="4"/>
      <c r="AP141" s="4"/>
      <c r="AQ141" s="4"/>
      <c r="AR141" s="4"/>
      <c r="AS141" s="4"/>
    </row>
    <row r="142" spans="1:45" x14ac:dyDescent="0.25">
      <c r="A142" s="17" t="s">
        <v>354</v>
      </c>
      <c r="B142" s="32" t="s">
        <v>6</v>
      </c>
      <c r="C142" s="32" t="s">
        <v>6</v>
      </c>
      <c r="D142" s="32">
        <v>33.206528299600002</v>
      </c>
      <c r="E142" s="32">
        <v>15.889729892199998</v>
      </c>
      <c r="F142" s="32">
        <v>49.096258191800004</v>
      </c>
      <c r="G142" s="17" t="s">
        <v>442</v>
      </c>
      <c r="H142" s="17" t="s">
        <v>545</v>
      </c>
      <c r="I142" s="20" t="s">
        <v>546</v>
      </c>
      <c r="J142" s="17" t="s">
        <v>412</v>
      </c>
      <c r="K142" s="32" t="s">
        <v>550</v>
      </c>
      <c r="L142" s="36" t="s">
        <v>6</v>
      </c>
      <c r="M142" s="36" t="s">
        <v>6</v>
      </c>
      <c r="N142" s="36">
        <v>77.296280040500008</v>
      </c>
      <c r="O142" s="36" t="s">
        <v>6</v>
      </c>
      <c r="P142" s="36" t="s">
        <v>6</v>
      </c>
      <c r="Q142" s="21" t="s">
        <v>6</v>
      </c>
      <c r="R142" s="21" t="s">
        <v>6</v>
      </c>
      <c r="S142" s="21">
        <v>815</v>
      </c>
      <c r="T142" s="21">
        <v>97</v>
      </c>
      <c r="U142" s="21" t="s">
        <v>6</v>
      </c>
      <c r="V142" s="21" t="s">
        <v>6</v>
      </c>
      <c r="W142" s="21">
        <v>934</v>
      </c>
      <c r="X142" s="21" t="s">
        <v>6</v>
      </c>
      <c r="Y142" s="21" t="s">
        <v>6</v>
      </c>
      <c r="Z142" s="21" t="s">
        <v>6</v>
      </c>
      <c r="AA142" s="21" t="s">
        <v>6</v>
      </c>
      <c r="AB142" s="21" t="s">
        <v>6</v>
      </c>
      <c r="AC142" s="21" t="s">
        <v>6</v>
      </c>
      <c r="AD142" s="21" t="s">
        <v>6</v>
      </c>
      <c r="AE142" s="21" t="s">
        <v>6</v>
      </c>
      <c r="AF142" s="21" t="s">
        <v>6</v>
      </c>
      <c r="AG142" s="21" t="s">
        <v>6</v>
      </c>
      <c r="AH142" s="21" t="s">
        <v>6</v>
      </c>
      <c r="AI142" s="21" t="s">
        <v>6</v>
      </c>
      <c r="AJ142" s="21">
        <v>1749</v>
      </c>
      <c r="AK142" s="21">
        <v>97</v>
      </c>
      <c r="AL142" s="4"/>
      <c r="AM142" s="4"/>
      <c r="AN142" s="4"/>
      <c r="AO142" s="4"/>
      <c r="AP142" s="4"/>
      <c r="AQ142" s="4"/>
      <c r="AR142" s="4"/>
      <c r="AS142" s="4"/>
    </row>
    <row r="143" spans="1:45" x14ac:dyDescent="0.25">
      <c r="A143" s="17" t="s">
        <v>355</v>
      </c>
      <c r="B143" s="32" t="s">
        <v>6</v>
      </c>
      <c r="C143" s="32" t="s">
        <v>6</v>
      </c>
      <c r="D143" s="32">
        <v>10.9227326052</v>
      </c>
      <c r="E143" s="32" t="s">
        <v>6</v>
      </c>
      <c r="F143" s="32">
        <v>10.9227326052</v>
      </c>
      <c r="G143" s="17" t="s">
        <v>445</v>
      </c>
      <c r="H143" s="17" t="s">
        <v>406</v>
      </c>
      <c r="I143" s="20" t="s">
        <v>464</v>
      </c>
      <c r="J143" s="17" t="s">
        <v>412</v>
      </c>
      <c r="K143" s="32" t="s">
        <v>572</v>
      </c>
      <c r="L143" s="36" t="s">
        <v>6</v>
      </c>
      <c r="M143" s="36" t="s">
        <v>6</v>
      </c>
      <c r="N143" s="36">
        <v>38.9859222937</v>
      </c>
      <c r="O143" s="36" t="s">
        <v>6</v>
      </c>
      <c r="P143" s="36" t="s">
        <v>6</v>
      </c>
      <c r="Q143" s="21" t="s">
        <v>6</v>
      </c>
      <c r="R143" s="21" t="s">
        <v>6</v>
      </c>
      <c r="S143" s="21">
        <v>268</v>
      </c>
      <c r="T143" s="21" t="s">
        <v>6</v>
      </c>
      <c r="U143" s="21" t="s">
        <v>6</v>
      </c>
      <c r="V143" s="21" t="s">
        <v>6</v>
      </c>
      <c r="W143" s="21">
        <v>307</v>
      </c>
      <c r="X143" s="21" t="s">
        <v>6</v>
      </c>
      <c r="Y143" s="21" t="s">
        <v>6</v>
      </c>
      <c r="Z143" s="21" t="s">
        <v>6</v>
      </c>
      <c r="AA143" s="21" t="s">
        <v>6</v>
      </c>
      <c r="AB143" s="21" t="s">
        <v>6</v>
      </c>
      <c r="AC143" s="21" t="s">
        <v>6</v>
      </c>
      <c r="AD143" s="21" t="s">
        <v>6</v>
      </c>
      <c r="AE143" s="21" t="s">
        <v>6</v>
      </c>
      <c r="AF143" s="21" t="s">
        <v>6</v>
      </c>
      <c r="AG143" s="21" t="s">
        <v>6</v>
      </c>
      <c r="AH143" s="21" t="s">
        <v>6</v>
      </c>
      <c r="AI143" s="21" t="s">
        <v>6</v>
      </c>
      <c r="AJ143" s="21">
        <v>575</v>
      </c>
      <c r="AK143" s="21" t="s">
        <v>6</v>
      </c>
      <c r="AL143" s="4"/>
      <c r="AM143" s="4"/>
      <c r="AN143" s="4"/>
      <c r="AO143" s="4"/>
      <c r="AP143" s="4"/>
      <c r="AQ143" s="4"/>
      <c r="AR143" s="4"/>
      <c r="AS143" s="4"/>
    </row>
    <row r="144" spans="1:45" x14ac:dyDescent="0.25">
      <c r="A144" s="17" t="s">
        <v>84</v>
      </c>
      <c r="B144" s="32" t="s">
        <v>6</v>
      </c>
      <c r="C144" s="32" t="s">
        <v>6</v>
      </c>
      <c r="D144" s="32">
        <v>39.695805526000001</v>
      </c>
      <c r="E144" s="32" t="s">
        <v>6</v>
      </c>
      <c r="F144" s="32">
        <v>39.695805526000001</v>
      </c>
      <c r="G144" s="17" t="s">
        <v>427</v>
      </c>
      <c r="H144" s="17" t="s">
        <v>485</v>
      </c>
      <c r="I144" s="20" t="s">
        <v>472</v>
      </c>
      <c r="J144" s="17" t="s">
        <v>415</v>
      </c>
      <c r="K144" s="32" t="s">
        <v>582</v>
      </c>
      <c r="L144" s="36" t="s">
        <v>6</v>
      </c>
      <c r="M144" s="36" t="s">
        <v>6</v>
      </c>
      <c r="N144" s="36">
        <v>76.711633848700004</v>
      </c>
      <c r="O144" s="36" t="s">
        <v>6</v>
      </c>
      <c r="P144" s="36" t="s">
        <v>6</v>
      </c>
      <c r="Q144" s="21" t="s">
        <v>6</v>
      </c>
      <c r="R144" s="21" t="s">
        <v>6</v>
      </c>
      <c r="S144" s="21">
        <v>974</v>
      </c>
      <c r="T144" s="21" t="s">
        <v>6</v>
      </c>
      <c r="U144" s="21" t="s">
        <v>6</v>
      </c>
      <c r="V144" s="21" t="s">
        <v>6</v>
      </c>
      <c r="W144" s="21">
        <v>1116</v>
      </c>
      <c r="X144" s="21" t="s">
        <v>6</v>
      </c>
      <c r="Y144" s="21" t="s">
        <v>6</v>
      </c>
      <c r="Z144" s="21" t="s">
        <v>6</v>
      </c>
      <c r="AA144" s="21" t="s">
        <v>6</v>
      </c>
      <c r="AB144" s="21" t="s">
        <v>6</v>
      </c>
      <c r="AC144" s="21" t="s">
        <v>6</v>
      </c>
      <c r="AD144" s="21" t="s">
        <v>6</v>
      </c>
      <c r="AE144" s="21" t="s">
        <v>6</v>
      </c>
      <c r="AF144" s="21" t="s">
        <v>6</v>
      </c>
      <c r="AG144" s="21" t="s">
        <v>6</v>
      </c>
      <c r="AH144" s="21" t="s">
        <v>6</v>
      </c>
      <c r="AI144" s="21" t="s">
        <v>6</v>
      </c>
      <c r="AJ144" s="21">
        <v>2090</v>
      </c>
      <c r="AK144" s="21" t="s">
        <v>6</v>
      </c>
      <c r="AL144" s="4"/>
      <c r="AM144" s="4"/>
      <c r="AN144" s="4"/>
      <c r="AO144" s="4"/>
      <c r="AP144" s="4"/>
      <c r="AQ144" s="4"/>
      <c r="AR144" s="4"/>
      <c r="AS144" s="4"/>
    </row>
    <row r="145" spans="1:45" x14ac:dyDescent="0.25">
      <c r="A145" s="17" t="s">
        <v>85</v>
      </c>
      <c r="B145" s="32" t="s">
        <v>6</v>
      </c>
      <c r="C145" s="32" t="s">
        <v>6</v>
      </c>
      <c r="D145" s="32">
        <v>51.871183396399999</v>
      </c>
      <c r="E145" s="32" t="s">
        <v>6</v>
      </c>
      <c r="F145" s="32">
        <v>51.871183396399999</v>
      </c>
      <c r="G145" s="17" t="s">
        <v>419</v>
      </c>
      <c r="H145" s="17" t="s">
        <v>485</v>
      </c>
      <c r="I145" s="20" t="s">
        <v>472</v>
      </c>
      <c r="J145" s="17" t="s">
        <v>412</v>
      </c>
      <c r="K145" s="32" t="s">
        <v>577</v>
      </c>
      <c r="L145" s="36" t="s">
        <v>6</v>
      </c>
      <c r="M145" s="36" t="s">
        <v>6</v>
      </c>
      <c r="N145" s="36">
        <v>158.717731972</v>
      </c>
      <c r="O145" s="36" t="s">
        <v>6</v>
      </c>
      <c r="P145" s="36" t="s">
        <v>6</v>
      </c>
      <c r="Q145" s="21" t="s">
        <v>6</v>
      </c>
      <c r="R145" s="21" t="s">
        <v>6</v>
      </c>
      <c r="S145" s="21">
        <v>1273</v>
      </c>
      <c r="T145" s="21" t="s">
        <v>6</v>
      </c>
      <c r="U145" s="21" t="s">
        <v>6</v>
      </c>
      <c r="V145" s="21" t="s">
        <v>6</v>
      </c>
      <c r="W145" s="21">
        <v>1459</v>
      </c>
      <c r="X145" s="21" t="s">
        <v>6</v>
      </c>
      <c r="Y145" s="21" t="s">
        <v>6</v>
      </c>
      <c r="Z145" s="21" t="s">
        <v>6</v>
      </c>
      <c r="AA145" s="21" t="s">
        <v>6</v>
      </c>
      <c r="AB145" s="21" t="s">
        <v>6</v>
      </c>
      <c r="AC145" s="21" t="s">
        <v>6</v>
      </c>
      <c r="AD145" s="21" t="s">
        <v>6</v>
      </c>
      <c r="AE145" s="21" t="s">
        <v>6</v>
      </c>
      <c r="AF145" s="21" t="s">
        <v>6</v>
      </c>
      <c r="AG145" s="21" t="s">
        <v>6</v>
      </c>
      <c r="AH145" s="21" t="s">
        <v>6</v>
      </c>
      <c r="AI145" s="21" t="s">
        <v>6</v>
      </c>
      <c r="AJ145" s="21">
        <v>2732</v>
      </c>
      <c r="AK145" s="21" t="s">
        <v>6</v>
      </c>
      <c r="AL145" s="4"/>
      <c r="AM145" s="4"/>
      <c r="AN145" s="4"/>
      <c r="AO145" s="4"/>
      <c r="AP145" s="4"/>
      <c r="AQ145" s="4"/>
      <c r="AR145" s="4"/>
      <c r="AS145" s="4"/>
    </row>
    <row r="146" spans="1:45" x14ac:dyDescent="0.25">
      <c r="A146" s="17" t="s">
        <v>86</v>
      </c>
      <c r="B146" s="32" t="s">
        <v>6</v>
      </c>
      <c r="C146" s="32" t="s">
        <v>6</v>
      </c>
      <c r="D146" s="32">
        <v>84.203986095299996</v>
      </c>
      <c r="E146" s="32" t="s">
        <v>6</v>
      </c>
      <c r="F146" s="32">
        <v>84.203986095299996</v>
      </c>
      <c r="G146" s="17" t="s">
        <v>473</v>
      </c>
      <c r="H146" s="17" t="s">
        <v>406</v>
      </c>
      <c r="I146" s="20" t="s">
        <v>547</v>
      </c>
      <c r="J146" s="17" t="s">
        <v>415</v>
      </c>
      <c r="K146" s="32" t="s">
        <v>584</v>
      </c>
      <c r="L146" s="36" t="s">
        <v>6</v>
      </c>
      <c r="M146" s="36" t="s">
        <v>6</v>
      </c>
      <c r="N146" s="36">
        <v>127.8440357197</v>
      </c>
      <c r="O146" s="36" t="s">
        <v>6</v>
      </c>
      <c r="P146" s="36" t="s">
        <v>6</v>
      </c>
      <c r="Q146" s="21" t="s">
        <v>6</v>
      </c>
      <c r="R146" s="21" t="s">
        <v>6</v>
      </c>
      <c r="S146" s="21">
        <v>2066</v>
      </c>
      <c r="T146" s="21" t="s">
        <v>6</v>
      </c>
      <c r="U146" s="21" t="s">
        <v>6</v>
      </c>
      <c r="V146" s="21" t="s">
        <v>6</v>
      </c>
      <c r="W146" s="21">
        <v>2368</v>
      </c>
      <c r="X146" s="21" t="s">
        <v>6</v>
      </c>
      <c r="Y146" s="21" t="s">
        <v>6</v>
      </c>
      <c r="Z146" s="21" t="s">
        <v>6</v>
      </c>
      <c r="AA146" s="21" t="s">
        <v>6</v>
      </c>
      <c r="AB146" s="21" t="s">
        <v>6</v>
      </c>
      <c r="AC146" s="21" t="s">
        <v>6</v>
      </c>
      <c r="AD146" s="21" t="s">
        <v>6</v>
      </c>
      <c r="AE146" s="21" t="s">
        <v>6</v>
      </c>
      <c r="AF146" s="21" t="s">
        <v>6</v>
      </c>
      <c r="AG146" s="21" t="s">
        <v>6</v>
      </c>
      <c r="AH146" s="21" t="s">
        <v>6</v>
      </c>
      <c r="AI146" s="21" t="s">
        <v>6</v>
      </c>
      <c r="AJ146" s="21">
        <v>4434</v>
      </c>
      <c r="AK146" s="21" t="s">
        <v>6</v>
      </c>
      <c r="AL146" s="4"/>
      <c r="AM146" s="4"/>
      <c r="AN146" s="4"/>
      <c r="AO146" s="4"/>
      <c r="AP146" s="4"/>
      <c r="AQ146" s="4"/>
      <c r="AR146" s="4"/>
      <c r="AS146" s="4"/>
    </row>
    <row r="147" spans="1:45" x14ac:dyDescent="0.25">
      <c r="A147" s="17" t="s">
        <v>87</v>
      </c>
      <c r="B147" s="32" t="s">
        <v>6</v>
      </c>
      <c r="C147" s="32" t="s">
        <v>6</v>
      </c>
      <c r="D147" s="32">
        <v>43.559999847699999</v>
      </c>
      <c r="E147" s="32" t="s">
        <v>6</v>
      </c>
      <c r="F147" s="32">
        <v>43.559999847699999</v>
      </c>
      <c r="G147" s="17" t="s">
        <v>431</v>
      </c>
      <c r="H147" s="17" t="s">
        <v>485</v>
      </c>
      <c r="I147" s="20" t="s">
        <v>411</v>
      </c>
      <c r="J147" s="17" t="s">
        <v>415</v>
      </c>
      <c r="K147" s="32" t="s">
        <v>584</v>
      </c>
      <c r="L147" s="36" t="s">
        <v>6</v>
      </c>
      <c r="M147" s="36" t="s">
        <v>6</v>
      </c>
      <c r="N147" s="36">
        <v>100.0972842608</v>
      </c>
      <c r="O147" s="36" t="s">
        <v>6</v>
      </c>
      <c r="P147" s="36" t="s">
        <v>6</v>
      </c>
      <c r="Q147" s="21" t="s">
        <v>6</v>
      </c>
      <c r="R147" s="21" t="s">
        <v>6</v>
      </c>
      <c r="S147" s="21">
        <v>1069</v>
      </c>
      <c r="T147" s="21" t="s">
        <v>6</v>
      </c>
      <c r="U147" s="21" t="s">
        <v>6</v>
      </c>
      <c r="V147" s="21" t="s">
        <v>6</v>
      </c>
      <c r="W147" s="21">
        <v>1225</v>
      </c>
      <c r="X147" s="21" t="s">
        <v>6</v>
      </c>
      <c r="Y147" s="21" t="s">
        <v>6</v>
      </c>
      <c r="Z147" s="21" t="s">
        <v>6</v>
      </c>
      <c r="AA147" s="21" t="s">
        <v>6</v>
      </c>
      <c r="AB147" s="21" t="s">
        <v>6</v>
      </c>
      <c r="AC147" s="21" t="s">
        <v>6</v>
      </c>
      <c r="AD147" s="21" t="s">
        <v>6</v>
      </c>
      <c r="AE147" s="21" t="s">
        <v>6</v>
      </c>
      <c r="AF147" s="21" t="s">
        <v>6</v>
      </c>
      <c r="AG147" s="21" t="s">
        <v>6</v>
      </c>
      <c r="AH147" s="21" t="s">
        <v>6</v>
      </c>
      <c r="AI147" s="21" t="s">
        <v>6</v>
      </c>
      <c r="AJ147" s="21">
        <v>2294</v>
      </c>
      <c r="AK147" s="21" t="s">
        <v>6</v>
      </c>
      <c r="AL147" s="4"/>
      <c r="AM147" s="4"/>
      <c r="AN147" s="4"/>
      <c r="AO147" s="4"/>
      <c r="AP147" s="4"/>
      <c r="AQ147" s="4"/>
      <c r="AR147" s="4"/>
      <c r="AS147" s="4"/>
    </row>
    <row r="148" spans="1:45" x14ac:dyDescent="0.25">
      <c r="A148" s="17" t="s">
        <v>88</v>
      </c>
      <c r="B148" s="32" t="s">
        <v>6</v>
      </c>
      <c r="C148" s="32" t="s">
        <v>6</v>
      </c>
      <c r="D148" s="32">
        <v>80.206064865200005</v>
      </c>
      <c r="E148" s="32" t="s">
        <v>6</v>
      </c>
      <c r="F148" s="32">
        <v>80.206064865200005</v>
      </c>
      <c r="G148" s="17" t="s">
        <v>548</v>
      </c>
      <c r="H148" s="17" t="s">
        <v>538</v>
      </c>
      <c r="I148" s="20" t="s">
        <v>458</v>
      </c>
      <c r="J148" s="17" t="s">
        <v>412</v>
      </c>
      <c r="K148" s="32" t="s">
        <v>572</v>
      </c>
      <c r="L148" s="36" t="s">
        <v>6</v>
      </c>
      <c r="M148" s="36" t="s">
        <v>6</v>
      </c>
      <c r="N148" s="36">
        <v>103.6087588139</v>
      </c>
      <c r="O148" s="36">
        <v>103.6087588139</v>
      </c>
      <c r="P148" s="36" t="s">
        <v>6</v>
      </c>
      <c r="Q148" s="21" t="s">
        <v>6</v>
      </c>
      <c r="R148" s="21" t="s">
        <v>6</v>
      </c>
      <c r="S148" s="21">
        <v>1968</v>
      </c>
      <c r="T148" s="21" t="s">
        <v>6</v>
      </c>
      <c r="U148" s="21" t="s">
        <v>6</v>
      </c>
      <c r="V148" s="21" t="s">
        <v>6</v>
      </c>
      <c r="W148" s="21">
        <v>2256</v>
      </c>
      <c r="X148" s="21" t="s">
        <v>6</v>
      </c>
      <c r="Y148" s="21" t="s">
        <v>6</v>
      </c>
      <c r="Z148" s="21" t="s">
        <v>6</v>
      </c>
      <c r="AA148" s="21" t="s">
        <v>6</v>
      </c>
      <c r="AB148" s="21" t="s">
        <v>6</v>
      </c>
      <c r="AC148" s="21" t="s">
        <v>6</v>
      </c>
      <c r="AD148" s="21" t="s">
        <v>6</v>
      </c>
      <c r="AE148" s="21" t="s">
        <v>6</v>
      </c>
      <c r="AF148" s="21" t="s">
        <v>6</v>
      </c>
      <c r="AG148" s="21" t="s">
        <v>6</v>
      </c>
      <c r="AH148" s="21" t="s">
        <v>6</v>
      </c>
      <c r="AI148" s="21" t="s">
        <v>6</v>
      </c>
      <c r="AJ148" s="21">
        <v>4224</v>
      </c>
      <c r="AK148" s="21" t="s">
        <v>6</v>
      </c>
      <c r="AL148" s="4"/>
      <c r="AM148" s="4"/>
      <c r="AN148" s="4"/>
      <c r="AO148" s="4"/>
      <c r="AP148" s="4"/>
      <c r="AQ148" s="4"/>
      <c r="AR148" s="4"/>
      <c r="AS148" s="4"/>
    </row>
    <row r="149" spans="1:45" x14ac:dyDescent="0.25">
      <c r="A149" s="17" t="s">
        <v>90</v>
      </c>
      <c r="B149" s="32" t="s">
        <v>6</v>
      </c>
      <c r="C149" s="32" t="s">
        <v>6</v>
      </c>
      <c r="D149" s="32">
        <v>33.715402162399997</v>
      </c>
      <c r="E149" s="32" t="s">
        <v>6</v>
      </c>
      <c r="F149" s="32">
        <v>33.715402162399997</v>
      </c>
      <c r="G149" s="17" t="s">
        <v>434</v>
      </c>
      <c r="H149" s="17" t="s">
        <v>549</v>
      </c>
      <c r="I149" s="20" t="s">
        <v>531</v>
      </c>
      <c r="J149" s="17" t="s">
        <v>466</v>
      </c>
      <c r="K149" s="32" t="s">
        <v>550</v>
      </c>
      <c r="L149" s="36" t="s">
        <v>6</v>
      </c>
      <c r="M149" s="36" t="s">
        <v>6</v>
      </c>
      <c r="N149" s="36">
        <v>52.23040281155</v>
      </c>
      <c r="O149" s="36">
        <v>52.23040281155</v>
      </c>
      <c r="P149" s="36" t="s">
        <v>6</v>
      </c>
      <c r="Q149" s="21" t="s">
        <v>6</v>
      </c>
      <c r="R149" s="21" t="s">
        <v>6</v>
      </c>
      <c r="S149" s="21">
        <v>827</v>
      </c>
      <c r="T149" s="21" t="s">
        <v>6</v>
      </c>
      <c r="U149" s="21" t="s">
        <v>6</v>
      </c>
      <c r="V149" s="21" t="s">
        <v>6</v>
      </c>
      <c r="W149" s="21">
        <v>948</v>
      </c>
      <c r="X149" s="21" t="s">
        <v>6</v>
      </c>
      <c r="Y149" s="21" t="s">
        <v>6</v>
      </c>
      <c r="Z149" s="21" t="s">
        <v>6</v>
      </c>
      <c r="AA149" s="21" t="s">
        <v>6</v>
      </c>
      <c r="AB149" s="21" t="s">
        <v>6</v>
      </c>
      <c r="AC149" s="21" t="s">
        <v>6</v>
      </c>
      <c r="AD149" s="21" t="s">
        <v>6</v>
      </c>
      <c r="AE149" s="21" t="s">
        <v>6</v>
      </c>
      <c r="AF149" s="21" t="s">
        <v>6</v>
      </c>
      <c r="AG149" s="21" t="s">
        <v>6</v>
      </c>
      <c r="AH149" s="21" t="s">
        <v>6</v>
      </c>
      <c r="AI149" s="21" t="s">
        <v>6</v>
      </c>
      <c r="AJ149" s="21">
        <v>1776</v>
      </c>
      <c r="AK149" s="21" t="s">
        <v>6</v>
      </c>
      <c r="AL149" s="4"/>
      <c r="AM149" s="4"/>
      <c r="AN149" s="4"/>
      <c r="AO149" s="4"/>
      <c r="AP149" s="4"/>
      <c r="AQ149" s="4"/>
      <c r="AR149" s="4"/>
      <c r="AS149" s="4"/>
    </row>
    <row r="150" spans="1:45" x14ac:dyDescent="0.25">
      <c r="A150" s="17" t="s">
        <v>92</v>
      </c>
      <c r="B150" s="32" t="s">
        <v>6</v>
      </c>
      <c r="C150" s="32" t="s">
        <v>6</v>
      </c>
      <c r="D150" s="32">
        <v>5.4442822140999994</v>
      </c>
      <c r="E150" s="32" t="s">
        <v>6</v>
      </c>
      <c r="F150" s="32">
        <v>5.4442822140999994</v>
      </c>
      <c r="G150" s="17" t="s">
        <v>419</v>
      </c>
      <c r="H150" s="17" t="s">
        <v>551</v>
      </c>
      <c r="I150" s="20" t="s">
        <v>514</v>
      </c>
      <c r="J150" s="17" t="s">
        <v>415</v>
      </c>
      <c r="K150" s="32" t="s">
        <v>587</v>
      </c>
      <c r="L150" s="36" t="s">
        <v>6</v>
      </c>
      <c r="M150" s="36">
        <v>14.790460963720001</v>
      </c>
      <c r="N150" s="36">
        <v>36.976152409299999</v>
      </c>
      <c r="O150" s="36">
        <v>22.185691445579998</v>
      </c>
      <c r="P150" s="36" t="s">
        <v>6</v>
      </c>
      <c r="Q150" s="21" t="s">
        <v>6</v>
      </c>
      <c r="R150" s="21" t="s">
        <v>6</v>
      </c>
      <c r="S150" s="21">
        <v>134</v>
      </c>
      <c r="T150" s="21" t="s">
        <v>6</v>
      </c>
      <c r="U150" s="21" t="s">
        <v>6</v>
      </c>
      <c r="V150" s="21" t="s">
        <v>6</v>
      </c>
      <c r="W150" s="21">
        <v>153</v>
      </c>
      <c r="X150" s="21" t="s">
        <v>6</v>
      </c>
      <c r="Y150" s="21" t="s">
        <v>6</v>
      </c>
      <c r="Z150" s="21" t="s">
        <v>6</v>
      </c>
      <c r="AA150" s="21" t="s">
        <v>6</v>
      </c>
      <c r="AB150" s="21" t="s">
        <v>6</v>
      </c>
      <c r="AC150" s="21" t="s">
        <v>6</v>
      </c>
      <c r="AD150" s="21" t="s">
        <v>6</v>
      </c>
      <c r="AE150" s="21" t="s">
        <v>6</v>
      </c>
      <c r="AF150" s="21" t="s">
        <v>6</v>
      </c>
      <c r="AG150" s="21" t="s">
        <v>6</v>
      </c>
      <c r="AH150" s="21" t="s">
        <v>6</v>
      </c>
      <c r="AI150" s="21" t="s">
        <v>6</v>
      </c>
      <c r="AJ150" s="21">
        <v>287</v>
      </c>
      <c r="AK150" s="21" t="s">
        <v>6</v>
      </c>
      <c r="AL150" s="4"/>
      <c r="AM150" s="4"/>
      <c r="AN150" s="4"/>
      <c r="AO150" s="4"/>
      <c r="AP150" s="4"/>
      <c r="AQ150" s="4"/>
      <c r="AR150" s="4"/>
      <c r="AS150" s="4"/>
    </row>
    <row r="151" spans="1:45" x14ac:dyDescent="0.25">
      <c r="A151" s="17" t="s">
        <v>93</v>
      </c>
      <c r="B151" s="32" t="s">
        <v>6</v>
      </c>
      <c r="C151" s="32" t="s">
        <v>6</v>
      </c>
      <c r="D151" s="32">
        <v>2.9142400936999997</v>
      </c>
      <c r="E151" s="32" t="s">
        <v>6</v>
      </c>
      <c r="F151" s="32">
        <v>2.9142400936999997</v>
      </c>
      <c r="G151" s="17" t="s">
        <v>552</v>
      </c>
      <c r="H151" s="17" t="s">
        <v>553</v>
      </c>
      <c r="I151" s="20" t="s">
        <v>486</v>
      </c>
      <c r="J151" s="17" t="s">
        <v>415</v>
      </c>
      <c r="K151" s="32" t="s">
        <v>577</v>
      </c>
      <c r="L151" s="36" t="s">
        <v>6</v>
      </c>
      <c r="M151" s="36" t="s">
        <v>6</v>
      </c>
      <c r="N151" s="36">
        <v>75.243921649100002</v>
      </c>
      <c r="O151" s="36" t="s">
        <v>6</v>
      </c>
      <c r="P151" s="36" t="s">
        <v>6</v>
      </c>
      <c r="Q151" s="21" t="s">
        <v>6</v>
      </c>
      <c r="R151" s="21" t="s">
        <v>6</v>
      </c>
      <c r="S151" s="21">
        <v>72</v>
      </c>
      <c r="T151" s="21" t="s">
        <v>6</v>
      </c>
      <c r="U151" s="21" t="s">
        <v>6</v>
      </c>
      <c r="V151" s="21" t="s">
        <v>6</v>
      </c>
      <c r="W151" s="21">
        <v>82</v>
      </c>
      <c r="X151" s="21" t="s">
        <v>6</v>
      </c>
      <c r="Y151" s="21" t="s">
        <v>6</v>
      </c>
      <c r="Z151" s="21" t="s">
        <v>6</v>
      </c>
      <c r="AA151" s="21" t="s">
        <v>6</v>
      </c>
      <c r="AB151" s="21" t="s">
        <v>6</v>
      </c>
      <c r="AC151" s="21" t="s">
        <v>6</v>
      </c>
      <c r="AD151" s="21" t="s">
        <v>6</v>
      </c>
      <c r="AE151" s="21" t="s">
        <v>6</v>
      </c>
      <c r="AF151" s="21" t="s">
        <v>6</v>
      </c>
      <c r="AG151" s="21" t="s">
        <v>6</v>
      </c>
      <c r="AH151" s="21" t="s">
        <v>6</v>
      </c>
      <c r="AI151" s="21" t="s">
        <v>6</v>
      </c>
      <c r="AJ151" s="21">
        <v>153</v>
      </c>
      <c r="AK151" s="21" t="s">
        <v>6</v>
      </c>
      <c r="AL151" s="4"/>
      <c r="AM151" s="4"/>
      <c r="AN151" s="4"/>
      <c r="AO151" s="4"/>
      <c r="AP151" s="4"/>
      <c r="AQ151" s="4"/>
      <c r="AR151" s="4"/>
      <c r="AS151" s="4"/>
    </row>
    <row r="152" spans="1:45" x14ac:dyDescent="0.25">
      <c r="A152" s="17" t="s">
        <v>94</v>
      </c>
      <c r="B152" s="32" t="s">
        <v>6</v>
      </c>
      <c r="C152" s="32" t="s">
        <v>6</v>
      </c>
      <c r="D152" s="32">
        <v>5.0652556438999996</v>
      </c>
      <c r="E152" s="32" t="s">
        <v>6</v>
      </c>
      <c r="F152" s="32">
        <v>5.0652556438999996</v>
      </c>
      <c r="G152" s="17" t="s">
        <v>419</v>
      </c>
      <c r="H152" s="17" t="s">
        <v>517</v>
      </c>
      <c r="I152" s="20" t="s">
        <v>554</v>
      </c>
      <c r="J152" s="17" t="s">
        <v>555</v>
      </c>
      <c r="K152" s="32" t="s">
        <v>577</v>
      </c>
      <c r="L152" s="36" t="s">
        <v>6</v>
      </c>
      <c r="M152" s="36" t="s">
        <v>6</v>
      </c>
      <c r="N152" s="36">
        <v>57.718993483799991</v>
      </c>
      <c r="O152" s="36" t="s">
        <v>6</v>
      </c>
      <c r="P152" s="36" t="s">
        <v>6</v>
      </c>
      <c r="Q152" s="21" t="s">
        <v>6</v>
      </c>
      <c r="R152" s="21" t="s">
        <v>6</v>
      </c>
      <c r="S152" s="21">
        <v>124</v>
      </c>
      <c r="T152" s="21" t="s">
        <v>6</v>
      </c>
      <c r="U152" s="21" t="s">
        <v>6</v>
      </c>
      <c r="V152" s="21" t="s">
        <v>6</v>
      </c>
      <c r="W152" s="21">
        <v>142</v>
      </c>
      <c r="X152" s="21" t="s">
        <v>6</v>
      </c>
      <c r="Y152" s="21" t="s">
        <v>6</v>
      </c>
      <c r="Z152" s="21" t="s">
        <v>6</v>
      </c>
      <c r="AA152" s="21" t="s">
        <v>6</v>
      </c>
      <c r="AB152" s="21" t="s">
        <v>6</v>
      </c>
      <c r="AC152" s="21" t="s">
        <v>6</v>
      </c>
      <c r="AD152" s="21" t="s">
        <v>6</v>
      </c>
      <c r="AE152" s="21" t="s">
        <v>6</v>
      </c>
      <c r="AF152" s="21" t="s">
        <v>6</v>
      </c>
      <c r="AG152" s="21" t="s">
        <v>6</v>
      </c>
      <c r="AH152" s="21" t="s">
        <v>6</v>
      </c>
      <c r="AI152" s="21" t="s">
        <v>6</v>
      </c>
      <c r="AJ152" s="21">
        <v>267</v>
      </c>
      <c r="AK152" s="21" t="s">
        <v>6</v>
      </c>
      <c r="AL152" s="4"/>
      <c r="AM152" s="4"/>
      <c r="AN152" s="4"/>
      <c r="AO152" s="4"/>
      <c r="AP152" s="4"/>
      <c r="AQ152" s="4"/>
      <c r="AR152" s="4"/>
      <c r="AS152" s="4"/>
    </row>
    <row r="153" spans="1:45" x14ac:dyDescent="0.25">
      <c r="A153" s="17" t="s">
        <v>95</v>
      </c>
      <c r="B153" s="32" t="s">
        <v>6</v>
      </c>
      <c r="C153" s="32" t="s">
        <v>6</v>
      </c>
      <c r="D153" s="32">
        <v>28.267618870300002</v>
      </c>
      <c r="E153" s="32" t="s">
        <v>6</v>
      </c>
      <c r="F153" s="32">
        <v>28.267618870300002</v>
      </c>
      <c r="G153" s="17" t="s">
        <v>529</v>
      </c>
      <c r="H153" s="17" t="s">
        <v>556</v>
      </c>
      <c r="I153" s="20" t="s">
        <v>428</v>
      </c>
      <c r="J153" s="17" t="s">
        <v>412</v>
      </c>
      <c r="K153" s="32" t="s">
        <v>574</v>
      </c>
      <c r="L153" s="36" t="s">
        <v>6</v>
      </c>
      <c r="M153" s="36" t="s">
        <v>6</v>
      </c>
      <c r="N153" s="36">
        <v>64.543298904099998</v>
      </c>
      <c r="O153" s="36" t="s">
        <v>6</v>
      </c>
      <c r="P153" s="36" t="s">
        <v>6</v>
      </c>
      <c r="Q153" s="21" t="s">
        <v>6</v>
      </c>
      <c r="R153" s="21" t="s">
        <v>6</v>
      </c>
      <c r="S153" s="21">
        <v>694</v>
      </c>
      <c r="T153" s="21" t="s">
        <v>6</v>
      </c>
      <c r="U153" s="21" t="s">
        <v>6</v>
      </c>
      <c r="V153" s="21" t="s">
        <v>6</v>
      </c>
      <c r="W153" s="21">
        <v>795</v>
      </c>
      <c r="X153" s="21" t="s">
        <v>6</v>
      </c>
      <c r="Y153" s="21" t="s">
        <v>6</v>
      </c>
      <c r="Z153" s="21" t="s">
        <v>6</v>
      </c>
      <c r="AA153" s="21" t="s">
        <v>6</v>
      </c>
      <c r="AB153" s="21" t="s">
        <v>6</v>
      </c>
      <c r="AC153" s="21" t="s">
        <v>6</v>
      </c>
      <c r="AD153" s="21" t="s">
        <v>6</v>
      </c>
      <c r="AE153" s="21" t="s">
        <v>6</v>
      </c>
      <c r="AF153" s="21" t="s">
        <v>6</v>
      </c>
      <c r="AG153" s="21" t="s">
        <v>6</v>
      </c>
      <c r="AH153" s="21" t="s">
        <v>6</v>
      </c>
      <c r="AI153" s="21" t="s">
        <v>6</v>
      </c>
      <c r="AJ153" s="21">
        <v>1489</v>
      </c>
      <c r="AK153" s="21" t="s">
        <v>6</v>
      </c>
      <c r="AL153" s="4"/>
      <c r="AM153" s="4"/>
      <c r="AN153" s="4"/>
      <c r="AO153" s="4"/>
      <c r="AP153" s="4"/>
      <c r="AQ153" s="4"/>
      <c r="AR153" s="4"/>
      <c r="AS153" s="4"/>
    </row>
    <row r="154" spans="1:45" x14ac:dyDescent="0.25">
      <c r="A154" s="17" t="s">
        <v>356</v>
      </c>
      <c r="B154" s="32" t="s">
        <v>6</v>
      </c>
      <c r="C154" s="32" t="s">
        <v>6</v>
      </c>
      <c r="D154" s="32">
        <v>23.4412303716</v>
      </c>
      <c r="E154" s="32">
        <v>7.8284937923000006</v>
      </c>
      <c r="F154" s="32">
        <v>31.269724163900001</v>
      </c>
      <c r="G154" s="17" t="s">
        <v>507</v>
      </c>
      <c r="H154" s="17" t="s">
        <v>450</v>
      </c>
      <c r="I154" s="20" t="s">
        <v>464</v>
      </c>
      <c r="J154" s="17" t="s">
        <v>412</v>
      </c>
      <c r="K154" s="32" t="s">
        <v>588</v>
      </c>
      <c r="L154" s="36" t="s">
        <v>6</v>
      </c>
      <c r="M154" s="36" t="s">
        <v>6</v>
      </c>
      <c r="N154" s="36">
        <v>121.4831162957</v>
      </c>
      <c r="O154" s="36" t="s">
        <v>6</v>
      </c>
      <c r="P154" s="36" t="s">
        <v>6</v>
      </c>
      <c r="Q154" s="21" t="s">
        <v>6</v>
      </c>
      <c r="R154" s="21" t="s">
        <v>6</v>
      </c>
      <c r="S154" s="21">
        <v>575</v>
      </c>
      <c r="T154" s="21">
        <v>48</v>
      </c>
      <c r="U154" s="21" t="s">
        <v>6</v>
      </c>
      <c r="V154" s="21" t="s">
        <v>6</v>
      </c>
      <c r="W154" s="21">
        <v>659</v>
      </c>
      <c r="X154" s="21" t="s">
        <v>6</v>
      </c>
      <c r="Y154" s="21" t="s">
        <v>6</v>
      </c>
      <c r="Z154" s="21" t="s">
        <v>6</v>
      </c>
      <c r="AA154" s="21" t="s">
        <v>6</v>
      </c>
      <c r="AB154" s="21" t="s">
        <v>6</v>
      </c>
      <c r="AC154" s="21" t="s">
        <v>6</v>
      </c>
      <c r="AD154" s="21" t="s">
        <v>6</v>
      </c>
      <c r="AE154" s="21" t="s">
        <v>6</v>
      </c>
      <c r="AF154" s="21" t="s">
        <v>6</v>
      </c>
      <c r="AG154" s="21" t="s">
        <v>6</v>
      </c>
      <c r="AH154" s="21" t="s">
        <v>6</v>
      </c>
      <c r="AI154" s="21" t="s">
        <v>6</v>
      </c>
      <c r="AJ154" s="21">
        <v>1234</v>
      </c>
      <c r="AK154" s="21">
        <v>48</v>
      </c>
      <c r="AL154" s="4"/>
      <c r="AM154" s="4"/>
      <c r="AN154" s="4"/>
      <c r="AO154" s="4"/>
      <c r="AP154" s="4"/>
      <c r="AQ154" s="4"/>
      <c r="AR154" s="4"/>
      <c r="AS154" s="4"/>
    </row>
    <row r="155" spans="1:45" x14ac:dyDescent="0.25">
      <c r="A155" s="17" t="s">
        <v>357</v>
      </c>
      <c r="B155" s="32" t="s">
        <v>6</v>
      </c>
      <c r="C155" s="32" t="s">
        <v>6</v>
      </c>
      <c r="D155" s="32">
        <v>40.572082015200003</v>
      </c>
      <c r="E155" s="32" t="s">
        <v>6</v>
      </c>
      <c r="F155" s="32">
        <v>40.572082015200003</v>
      </c>
      <c r="G155" s="17" t="s">
        <v>557</v>
      </c>
      <c r="H155" s="17" t="s">
        <v>558</v>
      </c>
      <c r="I155" s="20" t="s">
        <v>493</v>
      </c>
      <c r="J155" s="17" t="s">
        <v>412</v>
      </c>
      <c r="K155" s="32" t="s">
        <v>588</v>
      </c>
      <c r="L155" s="36" t="s">
        <v>6</v>
      </c>
      <c r="M155" s="36" t="s">
        <v>6</v>
      </c>
      <c r="N155" s="36">
        <v>80.518213721400002</v>
      </c>
      <c r="O155" s="36" t="s">
        <v>6</v>
      </c>
      <c r="P155" s="36" t="s">
        <v>6</v>
      </c>
      <c r="Q155" s="21" t="s">
        <v>6</v>
      </c>
      <c r="R155" s="21" t="s">
        <v>6</v>
      </c>
      <c r="S155" s="21">
        <v>996</v>
      </c>
      <c r="T155" s="21" t="s">
        <v>6</v>
      </c>
      <c r="U155" s="21" t="s">
        <v>6</v>
      </c>
      <c r="V155" s="21" t="s">
        <v>6</v>
      </c>
      <c r="W155" s="21">
        <v>1141</v>
      </c>
      <c r="X155" s="21" t="s">
        <v>6</v>
      </c>
      <c r="Y155" s="21" t="s">
        <v>6</v>
      </c>
      <c r="Z155" s="21" t="s">
        <v>6</v>
      </c>
      <c r="AA155" s="21" t="s">
        <v>6</v>
      </c>
      <c r="AB155" s="21" t="s">
        <v>6</v>
      </c>
      <c r="AC155" s="21" t="s">
        <v>6</v>
      </c>
      <c r="AD155" s="21" t="s">
        <v>6</v>
      </c>
      <c r="AE155" s="21" t="s">
        <v>6</v>
      </c>
      <c r="AF155" s="21" t="s">
        <v>6</v>
      </c>
      <c r="AG155" s="21" t="s">
        <v>6</v>
      </c>
      <c r="AH155" s="21" t="s">
        <v>6</v>
      </c>
      <c r="AI155" s="21" t="s">
        <v>6</v>
      </c>
      <c r="AJ155" s="21">
        <v>2137</v>
      </c>
      <c r="AK155" s="21" t="s">
        <v>6</v>
      </c>
      <c r="AL155" s="4"/>
      <c r="AM155" s="4"/>
      <c r="AN155" s="4"/>
      <c r="AO155" s="4"/>
      <c r="AP155" s="4"/>
      <c r="AQ155" s="4"/>
      <c r="AR155" s="4"/>
      <c r="AS155" s="4"/>
    </row>
    <row r="156" spans="1:45" x14ac:dyDescent="0.25">
      <c r="A156" s="17" t="s">
        <v>358</v>
      </c>
      <c r="B156" s="32" t="s">
        <v>6</v>
      </c>
      <c r="C156" s="32">
        <v>5.5740325799999999</v>
      </c>
      <c r="D156" s="32">
        <v>37.834913569600005</v>
      </c>
      <c r="E156" s="32" t="s">
        <v>6</v>
      </c>
      <c r="F156" s="32">
        <v>43.408946149600006</v>
      </c>
      <c r="G156" s="17" t="s">
        <v>513</v>
      </c>
      <c r="H156" s="17" t="s">
        <v>450</v>
      </c>
      <c r="I156" s="20" t="s">
        <v>543</v>
      </c>
      <c r="J156" s="17" t="s">
        <v>466</v>
      </c>
      <c r="K156" s="32" t="s">
        <v>588</v>
      </c>
      <c r="L156" s="36" t="s">
        <v>6</v>
      </c>
      <c r="M156" s="36" t="s">
        <v>6</v>
      </c>
      <c r="N156" s="36">
        <v>77.996795378000016</v>
      </c>
      <c r="O156" s="36" t="s">
        <v>6</v>
      </c>
      <c r="P156" s="36" t="s">
        <v>6</v>
      </c>
      <c r="Q156" s="21" t="s">
        <v>6</v>
      </c>
      <c r="R156" s="21">
        <v>784</v>
      </c>
      <c r="S156" s="21">
        <v>1580</v>
      </c>
      <c r="T156" s="21" t="s">
        <v>6</v>
      </c>
      <c r="U156" s="21" t="s">
        <v>6</v>
      </c>
      <c r="V156" s="21" t="s">
        <v>6</v>
      </c>
      <c r="W156" s="21">
        <v>121</v>
      </c>
      <c r="X156" s="21" t="s">
        <v>6</v>
      </c>
      <c r="Y156" s="21" t="s">
        <v>6</v>
      </c>
      <c r="Z156" s="21" t="s">
        <v>6</v>
      </c>
      <c r="AA156" s="21" t="s">
        <v>6</v>
      </c>
      <c r="AB156" s="21" t="s">
        <v>6</v>
      </c>
      <c r="AC156" s="21" t="s">
        <v>6</v>
      </c>
      <c r="AD156" s="21" t="s">
        <v>6</v>
      </c>
      <c r="AE156" s="21" t="s">
        <v>6</v>
      </c>
      <c r="AF156" s="21" t="s">
        <v>6</v>
      </c>
      <c r="AG156" s="21" t="s">
        <v>6</v>
      </c>
      <c r="AH156" s="21" t="s">
        <v>6</v>
      </c>
      <c r="AI156" s="21">
        <v>784</v>
      </c>
      <c r="AJ156" s="21">
        <v>1700</v>
      </c>
      <c r="AK156" s="21" t="s">
        <v>6</v>
      </c>
      <c r="AL156" s="4"/>
      <c r="AM156" s="4"/>
      <c r="AN156" s="4"/>
      <c r="AO156" s="4"/>
      <c r="AP156" s="4"/>
      <c r="AQ156" s="4"/>
      <c r="AR156" s="4"/>
      <c r="AS156" s="4"/>
    </row>
    <row r="157" spans="1:45" x14ac:dyDescent="0.25">
      <c r="A157" s="17" t="s">
        <v>359</v>
      </c>
      <c r="B157" s="32" t="s">
        <v>6</v>
      </c>
      <c r="C157" s="32">
        <v>1.4489847188</v>
      </c>
      <c r="D157" s="32">
        <v>67.061860029100004</v>
      </c>
      <c r="E157" s="32" t="s">
        <v>6</v>
      </c>
      <c r="F157" s="32">
        <v>68.510844747900009</v>
      </c>
      <c r="G157" s="17" t="s">
        <v>559</v>
      </c>
      <c r="H157" s="17" t="s">
        <v>450</v>
      </c>
      <c r="I157" s="20" t="s">
        <v>453</v>
      </c>
      <c r="J157" s="17" t="s">
        <v>412</v>
      </c>
      <c r="K157" s="32" t="s">
        <v>574</v>
      </c>
      <c r="L157" s="36" t="s">
        <v>6</v>
      </c>
      <c r="M157" s="36" t="s">
        <v>6</v>
      </c>
      <c r="N157" s="36">
        <v>112.34478530200001</v>
      </c>
      <c r="O157" s="36" t="s">
        <v>6</v>
      </c>
      <c r="P157" s="36" t="s">
        <v>6</v>
      </c>
      <c r="Q157" s="21" t="s">
        <v>6</v>
      </c>
      <c r="R157" s="21">
        <v>204</v>
      </c>
      <c r="S157" s="21">
        <v>2800</v>
      </c>
      <c r="T157" s="21" t="s">
        <v>6</v>
      </c>
      <c r="U157" s="21" t="s">
        <v>6</v>
      </c>
      <c r="V157" s="21" t="s">
        <v>6</v>
      </c>
      <c r="W157" s="21">
        <v>214</v>
      </c>
      <c r="X157" s="21" t="s">
        <v>6</v>
      </c>
      <c r="Y157" s="21" t="s">
        <v>6</v>
      </c>
      <c r="Z157" s="21" t="s">
        <v>6</v>
      </c>
      <c r="AA157" s="21" t="s">
        <v>6</v>
      </c>
      <c r="AB157" s="21" t="s">
        <v>6</v>
      </c>
      <c r="AC157" s="21" t="s">
        <v>6</v>
      </c>
      <c r="AD157" s="21" t="s">
        <v>6</v>
      </c>
      <c r="AE157" s="21" t="s">
        <v>6</v>
      </c>
      <c r="AF157" s="21" t="s">
        <v>6</v>
      </c>
      <c r="AG157" s="21" t="s">
        <v>6</v>
      </c>
      <c r="AH157" s="21" t="s">
        <v>6</v>
      </c>
      <c r="AI157" s="21">
        <v>204</v>
      </c>
      <c r="AJ157" s="21">
        <v>3014</v>
      </c>
      <c r="AK157" s="21" t="s">
        <v>6</v>
      </c>
      <c r="AL157" s="4"/>
      <c r="AM157" s="4"/>
      <c r="AN157" s="4"/>
      <c r="AO157" s="4"/>
      <c r="AP157" s="4"/>
      <c r="AQ157" s="4"/>
      <c r="AR157" s="4"/>
      <c r="AS157" s="4"/>
    </row>
    <row r="158" spans="1:45" x14ac:dyDescent="0.25">
      <c r="A158" s="17" t="s">
        <v>360</v>
      </c>
      <c r="B158" s="32">
        <v>24.459254967</v>
      </c>
      <c r="C158" s="32" t="s">
        <v>6</v>
      </c>
      <c r="D158" s="32">
        <v>18.236176882999999</v>
      </c>
      <c r="E158" s="32" t="s">
        <v>6</v>
      </c>
      <c r="F158" s="32">
        <v>42.695431849999999</v>
      </c>
      <c r="G158" s="17" t="s">
        <v>560</v>
      </c>
      <c r="H158" s="17" t="s">
        <v>450</v>
      </c>
      <c r="I158" s="20" t="s">
        <v>443</v>
      </c>
      <c r="J158" s="17" t="s">
        <v>412</v>
      </c>
      <c r="K158" s="32" t="s">
        <v>578</v>
      </c>
      <c r="L158" s="36" t="s">
        <v>6</v>
      </c>
      <c r="M158" s="36" t="s">
        <v>6</v>
      </c>
      <c r="N158" s="36">
        <v>56.161630606199999</v>
      </c>
      <c r="O158" s="36" t="s">
        <v>6</v>
      </c>
      <c r="P158" s="36" t="s">
        <v>6</v>
      </c>
      <c r="Q158" s="21">
        <v>202</v>
      </c>
      <c r="R158" s="21" t="s">
        <v>6</v>
      </c>
      <c r="S158" s="21">
        <v>323</v>
      </c>
      <c r="T158" s="21" t="s">
        <v>6</v>
      </c>
      <c r="U158" s="21">
        <v>84</v>
      </c>
      <c r="V158" s="21" t="s">
        <v>6</v>
      </c>
      <c r="W158" s="21" t="s">
        <v>6</v>
      </c>
      <c r="X158" s="21" t="s">
        <v>6</v>
      </c>
      <c r="Y158" s="21" t="s">
        <v>6</v>
      </c>
      <c r="Z158" s="21" t="s">
        <v>6</v>
      </c>
      <c r="AA158" s="21" t="s">
        <v>6</v>
      </c>
      <c r="AB158" s="21" t="s">
        <v>6</v>
      </c>
      <c r="AC158" s="21" t="s">
        <v>6</v>
      </c>
      <c r="AD158" s="21" t="s">
        <v>6</v>
      </c>
      <c r="AE158" s="21" t="s">
        <v>6</v>
      </c>
      <c r="AF158" s="21" t="s">
        <v>6</v>
      </c>
      <c r="AG158" s="21" t="s">
        <v>6</v>
      </c>
      <c r="AH158" s="21">
        <v>286</v>
      </c>
      <c r="AI158" s="21" t="s">
        <v>6</v>
      </c>
      <c r="AJ158" s="21">
        <v>323</v>
      </c>
      <c r="AK158" s="21" t="s">
        <v>6</v>
      </c>
      <c r="AL158" s="4"/>
      <c r="AM158" s="4"/>
      <c r="AN158" s="4"/>
      <c r="AO158" s="4"/>
      <c r="AP158" s="4"/>
      <c r="AQ158" s="4"/>
      <c r="AR158" s="4"/>
      <c r="AS158" s="4"/>
    </row>
    <row r="159" spans="1:45" x14ac:dyDescent="0.25">
      <c r="A159" s="17" t="s">
        <v>361</v>
      </c>
      <c r="B159" s="32">
        <v>2.2173991746000001</v>
      </c>
      <c r="C159" s="32" t="s">
        <v>6</v>
      </c>
      <c r="D159" s="32">
        <v>17.074869125199999</v>
      </c>
      <c r="E159" s="32" t="s">
        <v>6</v>
      </c>
      <c r="F159" s="32">
        <v>19.2922682998</v>
      </c>
      <c r="G159" s="17" t="s">
        <v>561</v>
      </c>
      <c r="H159" s="17" t="s">
        <v>450</v>
      </c>
      <c r="I159" s="20" t="s">
        <v>472</v>
      </c>
      <c r="J159" s="17" t="s">
        <v>466</v>
      </c>
      <c r="K159" s="32" t="s">
        <v>572</v>
      </c>
      <c r="L159" s="36" t="s">
        <v>6</v>
      </c>
      <c r="M159" s="36" t="s">
        <v>6</v>
      </c>
      <c r="N159" s="36">
        <v>32.049499536200003</v>
      </c>
      <c r="O159" s="36" t="s">
        <v>6</v>
      </c>
      <c r="P159" s="36" t="s">
        <v>6</v>
      </c>
      <c r="Q159" s="21">
        <v>18</v>
      </c>
      <c r="R159" s="21" t="s">
        <v>6</v>
      </c>
      <c r="S159" s="21">
        <v>303</v>
      </c>
      <c r="T159" s="21" t="s">
        <v>6</v>
      </c>
      <c r="U159" s="21">
        <v>8</v>
      </c>
      <c r="V159" s="21" t="s">
        <v>6</v>
      </c>
      <c r="W159" s="21" t="s">
        <v>6</v>
      </c>
      <c r="X159" s="21" t="s">
        <v>6</v>
      </c>
      <c r="Y159" s="21" t="s">
        <v>6</v>
      </c>
      <c r="Z159" s="21" t="s">
        <v>6</v>
      </c>
      <c r="AA159" s="21" t="s">
        <v>6</v>
      </c>
      <c r="AB159" s="21" t="s">
        <v>6</v>
      </c>
      <c r="AC159" s="21" t="s">
        <v>6</v>
      </c>
      <c r="AD159" s="21" t="s">
        <v>6</v>
      </c>
      <c r="AE159" s="21" t="s">
        <v>6</v>
      </c>
      <c r="AF159" s="21" t="s">
        <v>6</v>
      </c>
      <c r="AG159" s="21" t="s">
        <v>6</v>
      </c>
      <c r="AH159" s="21">
        <v>26</v>
      </c>
      <c r="AI159" s="21" t="s">
        <v>6</v>
      </c>
      <c r="AJ159" s="21">
        <v>303</v>
      </c>
      <c r="AK159" s="21" t="s">
        <v>6</v>
      </c>
      <c r="AL159" s="4"/>
      <c r="AM159" s="4"/>
      <c r="AN159" s="4"/>
      <c r="AO159" s="4"/>
      <c r="AP159" s="4"/>
      <c r="AQ159" s="4"/>
      <c r="AR159" s="4"/>
      <c r="AS159" s="4"/>
    </row>
    <row r="160" spans="1:45" x14ac:dyDescent="0.25">
      <c r="A160" s="17" t="s">
        <v>362</v>
      </c>
      <c r="B160" s="32">
        <v>20.749004025600001</v>
      </c>
      <c r="C160" s="32" t="s">
        <v>6</v>
      </c>
      <c r="D160" s="32">
        <v>8.2178608357999998</v>
      </c>
      <c r="E160" s="32" t="s">
        <v>6</v>
      </c>
      <c r="F160" s="32">
        <v>28.966864861400001</v>
      </c>
      <c r="G160" s="17" t="s">
        <v>445</v>
      </c>
      <c r="H160" s="17" t="s">
        <v>450</v>
      </c>
      <c r="I160" s="20" t="s">
        <v>437</v>
      </c>
      <c r="J160" s="17" t="s">
        <v>466</v>
      </c>
      <c r="K160" s="32" t="s">
        <v>550</v>
      </c>
      <c r="L160" s="36" t="s">
        <v>6</v>
      </c>
      <c r="M160" s="36" t="s">
        <v>6</v>
      </c>
      <c r="N160" s="36">
        <v>45.193258993599997</v>
      </c>
      <c r="O160" s="36" t="s">
        <v>6</v>
      </c>
      <c r="P160" s="36" t="s">
        <v>6</v>
      </c>
      <c r="Q160" s="21">
        <v>171</v>
      </c>
      <c r="R160" s="21" t="s">
        <v>6</v>
      </c>
      <c r="S160" s="21">
        <v>146</v>
      </c>
      <c r="T160" s="21" t="s">
        <v>6</v>
      </c>
      <c r="U160" s="21">
        <v>71</v>
      </c>
      <c r="V160" s="21" t="s">
        <v>6</v>
      </c>
      <c r="W160" s="21" t="s">
        <v>6</v>
      </c>
      <c r="X160" s="21" t="s">
        <v>6</v>
      </c>
      <c r="Y160" s="21" t="s">
        <v>6</v>
      </c>
      <c r="Z160" s="21" t="s">
        <v>6</v>
      </c>
      <c r="AA160" s="21" t="s">
        <v>6</v>
      </c>
      <c r="AB160" s="21" t="s">
        <v>6</v>
      </c>
      <c r="AC160" s="21" t="s">
        <v>6</v>
      </c>
      <c r="AD160" s="21" t="s">
        <v>6</v>
      </c>
      <c r="AE160" s="21" t="s">
        <v>6</v>
      </c>
      <c r="AF160" s="21" t="s">
        <v>6</v>
      </c>
      <c r="AG160" s="21" t="s">
        <v>6</v>
      </c>
      <c r="AH160" s="21">
        <v>242</v>
      </c>
      <c r="AI160" s="21" t="s">
        <v>6</v>
      </c>
      <c r="AJ160" s="21">
        <v>146</v>
      </c>
      <c r="AK160" s="21" t="s">
        <v>6</v>
      </c>
      <c r="AL160" s="4"/>
      <c r="AM160" s="4"/>
      <c r="AN160" s="4"/>
      <c r="AO160" s="4"/>
      <c r="AP160" s="4"/>
      <c r="AQ160" s="4"/>
      <c r="AR160" s="4"/>
      <c r="AS160" s="4"/>
    </row>
    <row r="161" spans="1:45" x14ac:dyDescent="0.25">
      <c r="A161" s="17" t="s">
        <v>363</v>
      </c>
      <c r="B161" s="32" t="s">
        <v>6</v>
      </c>
      <c r="C161" s="32" t="s">
        <v>6</v>
      </c>
      <c r="D161" s="32">
        <v>14.264480689599999</v>
      </c>
      <c r="E161" s="32" t="s">
        <v>6</v>
      </c>
      <c r="F161" s="32">
        <v>14.264480689599999</v>
      </c>
      <c r="G161" s="17" t="s">
        <v>436</v>
      </c>
      <c r="H161" s="17" t="s">
        <v>450</v>
      </c>
      <c r="I161" s="20" t="s">
        <v>411</v>
      </c>
      <c r="J161" s="17" t="s">
        <v>412</v>
      </c>
      <c r="K161" s="32" t="s">
        <v>582</v>
      </c>
      <c r="L161" s="36" t="s">
        <v>6</v>
      </c>
      <c r="M161" s="36" t="s">
        <v>6</v>
      </c>
      <c r="N161" s="36">
        <v>52.541531909500002</v>
      </c>
      <c r="O161" s="36" t="s">
        <v>6</v>
      </c>
      <c r="P161" s="36" t="s">
        <v>6</v>
      </c>
      <c r="Q161" s="21" t="s">
        <v>6</v>
      </c>
      <c r="R161" s="21" t="s">
        <v>6</v>
      </c>
      <c r="S161" s="21">
        <v>253</v>
      </c>
      <c r="T161" s="21" t="s">
        <v>6</v>
      </c>
      <c r="U161" s="21" t="s">
        <v>6</v>
      </c>
      <c r="V161" s="21" t="s">
        <v>6</v>
      </c>
      <c r="W161" s="21" t="s">
        <v>6</v>
      </c>
      <c r="X161" s="21" t="s">
        <v>6</v>
      </c>
      <c r="Y161" s="21" t="s">
        <v>6</v>
      </c>
      <c r="Z161" s="21" t="s">
        <v>6</v>
      </c>
      <c r="AA161" s="21" t="s">
        <v>6</v>
      </c>
      <c r="AB161" s="21" t="s">
        <v>6</v>
      </c>
      <c r="AC161" s="21" t="s">
        <v>6</v>
      </c>
      <c r="AD161" s="21" t="s">
        <v>6</v>
      </c>
      <c r="AE161" s="21" t="s">
        <v>6</v>
      </c>
      <c r="AF161" s="21" t="s">
        <v>6</v>
      </c>
      <c r="AG161" s="21" t="s">
        <v>6</v>
      </c>
      <c r="AH161" s="21" t="s">
        <v>6</v>
      </c>
      <c r="AI161" s="21" t="s">
        <v>6</v>
      </c>
      <c r="AJ161" s="21">
        <v>253</v>
      </c>
      <c r="AK161" s="21" t="s">
        <v>6</v>
      </c>
      <c r="AL161" s="4"/>
      <c r="AM161" s="4"/>
      <c r="AN161" s="4"/>
      <c r="AO161" s="4"/>
      <c r="AP161" s="4"/>
      <c r="AQ161" s="4"/>
      <c r="AR161" s="4"/>
      <c r="AS161" s="4"/>
    </row>
    <row r="162" spans="1:45" x14ac:dyDescent="0.25">
      <c r="A162" s="17" t="s">
        <v>364</v>
      </c>
      <c r="B162" s="32">
        <v>3.3191491280000003</v>
      </c>
      <c r="C162" s="32" t="s">
        <v>6</v>
      </c>
      <c r="D162" s="32">
        <v>32.234388340400002</v>
      </c>
      <c r="E162" s="32" t="s">
        <v>6</v>
      </c>
      <c r="F162" s="32">
        <v>35.553537468400002</v>
      </c>
      <c r="G162" s="17" t="s">
        <v>436</v>
      </c>
      <c r="H162" s="17" t="s">
        <v>450</v>
      </c>
      <c r="I162" s="20" t="s">
        <v>455</v>
      </c>
      <c r="J162" s="17" t="s">
        <v>466</v>
      </c>
      <c r="K162" s="32" t="s">
        <v>577</v>
      </c>
      <c r="L162" s="36" t="s">
        <v>6</v>
      </c>
      <c r="M162" s="36" t="s">
        <v>6</v>
      </c>
      <c r="N162" s="36">
        <v>106.09064285140002</v>
      </c>
      <c r="O162" s="36" t="s">
        <v>6</v>
      </c>
      <c r="P162" s="36" t="s">
        <v>6</v>
      </c>
      <c r="Q162" s="21">
        <v>27</v>
      </c>
      <c r="R162" s="21" t="s">
        <v>6</v>
      </c>
      <c r="S162" s="21">
        <v>572</v>
      </c>
      <c r="T162" s="21" t="s">
        <v>6</v>
      </c>
      <c r="U162" s="21">
        <v>11</v>
      </c>
      <c r="V162" s="21" t="s">
        <v>6</v>
      </c>
      <c r="W162" s="21" t="s">
        <v>6</v>
      </c>
      <c r="X162" s="21" t="s">
        <v>6</v>
      </c>
      <c r="Y162" s="21" t="s">
        <v>6</v>
      </c>
      <c r="Z162" s="21" t="s">
        <v>6</v>
      </c>
      <c r="AA162" s="21" t="s">
        <v>6</v>
      </c>
      <c r="AB162" s="21" t="s">
        <v>6</v>
      </c>
      <c r="AC162" s="21" t="s">
        <v>6</v>
      </c>
      <c r="AD162" s="21" t="s">
        <v>6</v>
      </c>
      <c r="AE162" s="21" t="s">
        <v>6</v>
      </c>
      <c r="AF162" s="21" t="s">
        <v>6</v>
      </c>
      <c r="AG162" s="21" t="s">
        <v>6</v>
      </c>
      <c r="AH162" s="21">
        <v>39</v>
      </c>
      <c r="AI162" s="21" t="s">
        <v>6</v>
      </c>
      <c r="AJ162" s="21">
        <v>572</v>
      </c>
      <c r="AK162" s="21" t="s">
        <v>6</v>
      </c>
      <c r="AL162" s="4"/>
      <c r="AM162" s="4"/>
      <c r="AN162" s="4"/>
      <c r="AO162" s="4"/>
      <c r="AP162" s="4"/>
      <c r="AQ162" s="4"/>
      <c r="AR162" s="4"/>
      <c r="AS162" s="4"/>
    </row>
    <row r="163" spans="1:45" x14ac:dyDescent="0.25">
      <c r="A163" s="17" t="s">
        <v>365</v>
      </c>
      <c r="B163" s="32" t="s">
        <v>6</v>
      </c>
      <c r="C163" s="32" t="s">
        <v>6</v>
      </c>
      <c r="D163" s="32">
        <v>18.897985970199997</v>
      </c>
      <c r="E163" s="32" t="s">
        <v>6</v>
      </c>
      <c r="F163" s="32">
        <v>18.897985970199997</v>
      </c>
      <c r="G163" s="17" t="s">
        <v>562</v>
      </c>
      <c r="H163" s="17" t="s">
        <v>450</v>
      </c>
      <c r="I163" s="20" t="s">
        <v>493</v>
      </c>
      <c r="J163" s="17" t="s">
        <v>412</v>
      </c>
      <c r="K163" s="32" t="s">
        <v>577</v>
      </c>
      <c r="L163" s="36" t="s">
        <v>6</v>
      </c>
      <c r="M163" s="36" t="s">
        <v>6</v>
      </c>
      <c r="N163" s="36">
        <v>49.720934873899992</v>
      </c>
      <c r="O163" s="36" t="s">
        <v>6</v>
      </c>
      <c r="P163" s="36" t="s">
        <v>6</v>
      </c>
      <c r="Q163" s="21" t="s">
        <v>6</v>
      </c>
      <c r="R163" s="21" t="s">
        <v>6</v>
      </c>
      <c r="S163" s="21">
        <v>335</v>
      </c>
      <c r="T163" s="21" t="s">
        <v>6</v>
      </c>
      <c r="U163" s="21" t="s">
        <v>6</v>
      </c>
      <c r="V163" s="21" t="s">
        <v>6</v>
      </c>
      <c r="W163" s="21" t="s">
        <v>6</v>
      </c>
      <c r="X163" s="21" t="s">
        <v>6</v>
      </c>
      <c r="Y163" s="21" t="s">
        <v>6</v>
      </c>
      <c r="Z163" s="21" t="s">
        <v>6</v>
      </c>
      <c r="AA163" s="21" t="s">
        <v>6</v>
      </c>
      <c r="AB163" s="21" t="s">
        <v>6</v>
      </c>
      <c r="AC163" s="21" t="s">
        <v>6</v>
      </c>
      <c r="AD163" s="21" t="s">
        <v>6</v>
      </c>
      <c r="AE163" s="21" t="s">
        <v>6</v>
      </c>
      <c r="AF163" s="21" t="s">
        <v>6</v>
      </c>
      <c r="AG163" s="21" t="s">
        <v>6</v>
      </c>
      <c r="AH163" s="21" t="s">
        <v>6</v>
      </c>
      <c r="AI163" s="21" t="s">
        <v>6</v>
      </c>
      <c r="AJ163" s="21">
        <v>335</v>
      </c>
      <c r="AK163" s="21" t="s">
        <v>6</v>
      </c>
      <c r="AL163" s="4"/>
      <c r="AM163" s="4"/>
      <c r="AN163" s="4"/>
      <c r="AO163" s="4"/>
      <c r="AP163" s="4"/>
      <c r="AQ163" s="4"/>
      <c r="AR163" s="4"/>
      <c r="AS163" s="4"/>
    </row>
    <row r="164" spans="1:45" x14ac:dyDescent="0.25">
      <c r="A164" s="17" t="s">
        <v>366</v>
      </c>
      <c r="B164" s="32">
        <v>18.277345158599999</v>
      </c>
      <c r="C164" s="32">
        <v>22.879581787299998</v>
      </c>
      <c r="D164" s="32">
        <v>56.145556163799995</v>
      </c>
      <c r="E164" s="32" t="s">
        <v>6</v>
      </c>
      <c r="F164" s="32">
        <v>97.302483109699992</v>
      </c>
      <c r="G164" s="17" t="s">
        <v>532</v>
      </c>
      <c r="H164" s="17" t="s">
        <v>450</v>
      </c>
      <c r="I164" s="20" t="s">
        <v>407</v>
      </c>
      <c r="J164" s="17" t="s">
        <v>466</v>
      </c>
      <c r="K164" s="32" t="s">
        <v>577</v>
      </c>
      <c r="L164" s="36" t="s">
        <v>6</v>
      </c>
      <c r="M164" s="36" t="s">
        <v>6</v>
      </c>
      <c r="N164" s="36">
        <v>109.79095069169999</v>
      </c>
      <c r="O164" s="36" t="s">
        <v>6</v>
      </c>
      <c r="P164" s="36" t="s">
        <v>6</v>
      </c>
      <c r="Q164" s="21" t="s">
        <v>6</v>
      </c>
      <c r="R164" s="21" t="s">
        <v>6</v>
      </c>
      <c r="S164" s="21">
        <v>996</v>
      </c>
      <c r="T164" s="21" t="s">
        <v>6</v>
      </c>
      <c r="U164" s="21" t="s">
        <v>6</v>
      </c>
      <c r="V164" s="21" t="s">
        <v>6</v>
      </c>
      <c r="W164" s="21" t="s">
        <v>6</v>
      </c>
      <c r="X164" s="21" t="s">
        <v>6</v>
      </c>
      <c r="Y164" s="21" t="s">
        <v>6</v>
      </c>
      <c r="Z164" s="21" t="s">
        <v>6</v>
      </c>
      <c r="AA164" s="21" t="s">
        <v>6</v>
      </c>
      <c r="AB164" s="21" t="s">
        <v>6</v>
      </c>
      <c r="AC164" s="21" t="s">
        <v>6</v>
      </c>
      <c r="AD164" s="21" t="s">
        <v>6</v>
      </c>
      <c r="AE164" s="21" t="s">
        <v>6</v>
      </c>
      <c r="AF164" s="21" t="s">
        <v>6</v>
      </c>
      <c r="AG164" s="21" t="s">
        <v>6</v>
      </c>
      <c r="AH164" s="21" t="s">
        <v>6</v>
      </c>
      <c r="AI164" s="21" t="s">
        <v>6</v>
      </c>
      <c r="AJ164" s="21">
        <v>996</v>
      </c>
      <c r="AK164" s="21" t="s">
        <v>6</v>
      </c>
      <c r="AL164" s="4"/>
      <c r="AM164" s="4"/>
      <c r="AN164" s="4"/>
      <c r="AO164" s="4"/>
      <c r="AP164" s="4"/>
      <c r="AQ164" s="4"/>
      <c r="AR164" s="4"/>
      <c r="AS164" s="4"/>
    </row>
    <row r="165" spans="1:45" x14ac:dyDescent="0.25">
      <c r="A165" s="17" t="s">
        <v>367</v>
      </c>
      <c r="B165" s="32">
        <v>12.815612315499999</v>
      </c>
      <c r="C165" s="32" t="s">
        <v>6</v>
      </c>
      <c r="D165" s="32">
        <v>27.065124564699996</v>
      </c>
      <c r="E165" s="32" t="s">
        <v>6</v>
      </c>
      <c r="F165" s="32">
        <v>39.880736880199997</v>
      </c>
      <c r="G165" s="17" t="s">
        <v>449</v>
      </c>
      <c r="H165" s="17" t="s">
        <v>450</v>
      </c>
      <c r="I165" s="20" t="s">
        <v>563</v>
      </c>
      <c r="J165" s="17" t="s">
        <v>412</v>
      </c>
      <c r="K165" s="32" t="s">
        <v>583</v>
      </c>
      <c r="L165" s="36" t="s">
        <v>6</v>
      </c>
      <c r="M165" s="36" t="s">
        <v>6</v>
      </c>
      <c r="N165" s="36">
        <v>53.570866101599997</v>
      </c>
      <c r="O165" s="36" t="s">
        <v>6</v>
      </c>
      <c r="P165" s="36" t="s">
        <v>6</v>
      </c>
      <c r="Q165" s="21">
        <v>106</v>
      </c>
      <c r="R165" s="21" t="s">
        <v>6</v>
      </c>
      <c r="S165" s="21">
        <v>480</v>
      </c>
      <c r="T165" s="21" t="s">
        <v>6</v>
      </c>
      <c r="U165" s="21">
        <v>44</v>
      </c>
      <c r="V165" s="21" t="s">
        <v>6</v>
      </c>
      <c r="W165" s="21" t="s">
        <v>6</v>
      </c>
      <c r="X165" s="21" t="s">
        <v>6</v>
      </c>
      <c r="Y165" s="21" t="s">
        <v>6</v>
      </c>
      <c r="Z165" s="21" t="s">
        <v>6</v>
      </c>
      <c r="AA165" s="21" t="s">
        <v>6</v>
      </c>
      <c r="AB165" s="21" t="s">
        <v>6</v>
      </c>
      <c r="AC165" s="21" t="s">
        <v>6</v>
      </c>
      <c r="AD165" s="21" t="s">
        <v>6</v>
      </c>
      <c r="AE165" s="21" t="s">
        <v>6</v>
      </c>
      <c r="AF165" s="21" t="s">
        <v>6</v>
      </c>
      <c r="AG165" s="21" t="s">
        <v>6</v>
      </c>
      <c r="AH165" s="21">
        <v>150</v>
      </c>
      <c r="AI165" s="21" t="s">
        <v>6</v>
      </c>
      <c r="AJ165" s="21">
        <v>480</v>
      </c>
      <c r="AK165" s="21" t="s">
        <v>6</v>
      </c>
      <c r="AL165" s="4"/>
      <c r="AM165" s="4"/>
      <c r="AN165" s="4"/>
      <c r="AO165" s="4"/>
      <c r="AP165" s="4"/>
      <c r="AQ165" s="4"/>
      <c r="AR165" s="4"/>
      <c r="AS165" s="4"/>
    </row>
    <row r="166" spans="1:45" x14ac:dyDescent="0.25">
      <c r="A166" s="17" t="s">
        <v>97</v>
      </c>
      <c r="B166" s="32" t="s">
        <v>6</v>
      </c>
      <c r="C166" s="32" t="s">
        <v>6</v>
      </c>
      <c r="D166" s="32">
        <v>5.4849336008999998</v>
      </c>
      <c r="E166" s="32" t="s">
        <v>6</v>
      </c>
      <c r="F166" s="32">
        <v>5.4849336008999998</v>
      </c>
      <c r="G166" s="17" t="s">
        <v>536</v>
      </c>
      <c r="H166" s="17" t="s">
        <v>564</v>
      </c>
      <c r="I166" s="20" t="s">
        <v>500</v>
      </c>
      <c r="J166" s="17" t="s">
        <v>412</v>
      </c>
      <c r="K166" s="32" t="s">
        <v>583</v>
      </c>
      <c r="L166" s="36" t="s">
        <v>6</v>
      </c>
      <c r="M166" s="36" t="s">
        <v>6</v>
      </c>
      <c r="N166" s="36">
        <v>55.850942337699998</v>
      </c>
      <c r="O166" s="36" t="s">
        <v>6</v>
      </c>
      <c r="P166" s="36" t="s">
        <v>6</v>
      </c>
      <c r="Q166" s="21" t="s">
        <v>6</v>
      </c>
      <c r="R166" s="21" t="s">
        <v>6</v>
      </c>
      <c r="S166" s="21">
        <v>97</v>
      </c>
      <c r="T166" s="21" t="s">
        <v>6</v>
      </c>
      <c r="U166" s="21" t="s">
        <v>6</v>
      </c>
      <c r="V166" s="21" t="s">
        <v>6</v>
      </c>
      <c r="W166" s="21" t="s">
        <v>6</v>
      </c>
      <c r="X166" s="21" t="s">
        <v>6</v>
      </c>
      <c r="Y166" s="21" t="s">
        <v>6</v>
      </c>
      <c r="Z166" s="21" t="s">
        <v>6</v>
      </c>
      <c r="AA166" s="21" t="s">
        <v>6</v>
      </c>
      <c r="AB166" s="21" t="s">
        <v>6</v>
      </c>
      <c r="AC166" s="21" t="s">
        <v>6</v>
      </c>
      <c r="AD166" s="21" t="s">
        <v>6</v>
      </c>
      <c r="AE166" s="21" t="s">
        <v>6</v>
      </c>
      <c r="AF166" s="21" t="s">
        <v>6</v>
      </c>
      <c r="AG166" s="21" t="s">
        <v>6</v>
      </c>
      <c r="AH166" s="21" t="s">
        <v>6</v>
      </c>
      <c r="AI166" s="21" t="s">
        <v>6</v>
      </c>
      <c r="AJ166" s="21">
        <v>97</v>
      </c>
      <c r="AK166" s="21" t="s">
        <v>6</v>
      </c>
      <c r="AL166" s="4"/>
      <c r="AM166" s="4"/>
      <c r="AN166" s="4"/>
      <c r="AO166" s="4"/>
      <c r="AP166" s="4"/>
      <c r="AQ166" s="4"/>
      <c r="AR166" s="4"/>
      <c r="AS166" s="4"/>
    </row>
    <row r="167" spans="1:45" x14ac:dyDescent="0.25">
      <c r="A167" s="17" t="s">
        <v>98</v>
      </c>
      <c r="B167" s="32" t="s">
        <v>6</v>
      </c>
      <c r="C167" s="32" t="s">
        <v>6</v>
      </c>
      <c r="D167" s="32">
        <v>38.274502871999999</v>
      </c>
      <c r="E167" s="32" t="s">
        <v>6</v>
      </c>
      <c r="F167" s="32">
        <v>38.274502871999999</v>
      </c>
      <c r="G167" s="17" t="s">
        <v>559</v>
      </c>
      <c r="H167" s="17" t="s">
        <v>450</v>
      </c>
      <c r="I167" s="20" t="s">
        <v>509</v>
      </c>
      <c r="J167" s="17" t="s">
        <v>412</v>
      </c>
      <c r="K167" s="32" t="s">
        <v>583</v>
      </c>
      <c r="L167" s="36" t="s">
        <v>6</v>
      </c>
      <c r="M167" s="36" t="s">
        <v>6</v>
      </c>
      <c r="N167" s="36">
        <v>66.277338421599993</v>
      </c>
      <c r="O167" s="36" t="s">
        <v>6</v>
      </c>
      <c r="P167" s="36" t="s">
        <v>6</v>
      </c>
      <c r="Q167" s="21" t="s">
        <v>6</v>
      </c>
      <c r="R167" s="21" t="s">
        <v>6</v>
      </c>
      <c r="S167" s="21">
        <v>679</v>
      </c>
      <c r="T167" s="21" t="s">
        <v>6</v>
      </c>
      <c r="U167" s="21" t="s">
        <v>6</v>
      </c>
      <c r="V167" s="21" t="s">
        <v>6</v>
      </c>
      <c r="W167" s="21" t="s">
        <v>6</v>
      </c>
      <c r="X167" s="21" t="s">
        <v>6</v>
      </c>
      <c r="Y167" s="21" t="s">
        <v>6</v>
      </c>
      <c r="Z167" s="21" t="s">
        <v>6</v>
      </c>
      <c r="AA167" s="21" t="s">
        <v>6</v>
      </c>
      <c r="AB167" s="21" t="s">
        <v>6</v>
      </c>
      <c r="AC167" s="21" t="s">
        <v>6</v>
      </c>
      <c r="AD167" s="21" t="s">
        <v>6</v>
      </c>
      <c r="AE167" s="21" t="s">
        <v>6</v>
      </c>
      <c r="AF167" s="21" t="s">
        <v>6</v>
      </c>
      <c r="AG167" s="21" t="s">
        <v>6</v>
      </c>
      <c r="AH167" s="21" t="s">
        <v>6</v>
      </c>
      <c r="AI167" s="21" t="s">
        <v>6</v>
      </c>
      <c r="AJ167" s="21">
        <v>679</v>
      </c>
      <c r="AK167" s="21" t="s">
        <v>6</v>
      </c>
      <c r="AL167" s="4"/>
      <c r="AM167" s="4"/>
      <c r="AN167" s="4"/>
      <c r="AO167" s="4"/>
      <c r="AP167" s="4"/>
      <c r="AQ167" s="4"/>
      <c r="AR167" s="4"/>
      <c r="AS167" s="4"/>
    </row>
    <row r="168" spans="1:45" x14ac:dyDescent="0.25">
      <c r="A168" s="17" t="s">
        <v>99</v>
      </c>
      <c r="B168" s="32">
        <v>1.3979139751999998</v>
      </c>
      <c r="C168" s="32" t="s">
        <v>6</v>
      </c>
      <c r="D168" s="32">
        <v>11.4996921324</v>
      </c>
      <c r="E168" s="32" t="s">
        <v>6</v>
      </c>
      <c r="F168" s="32">
        <v>12.8976061076</v>
      </c>
      <c r="G168" s="17" t="s">
        <v>419</v>
      </c>
      <c r="H168" s="17" t="s">
        <v>450</v>
      </c>
      <c r="I168" s="20" t="s">
        <v>472</v>
      </c>
      <c r="J168" s="17" t="s">
        <v>466</v>
      </c>
      <c r="K168" s="32" t="s">
        <v>583</v>
      </c>
      <c r="L168" s="36" t="s">
        <v>6</v>
      </c>
      <c r="M168" s="36" t="s">
        <v>6</v>
      </c>
      <c r="N168" s="36">
        <v>55.230765990500004</v>
      </c>
      <c r="O168" s="36" t="s">
        <v>6</v>
      </c>
      <c r="P168" s="36" t="s">
        <v>6</v>
      </c>
      <c r="Q168" s="21">
        <v>12</v>
      </c>
      <c r="R168" s="21" t="s">
        <v>6</v>
      </c>
      <c r="S168" s="21">
        <v>204</v>
      </c>
      <c r="T168" s="21" t="s">
        <v>6</v>
      </c>
      <c r="U168" s="21">
        <v>5</v>
      </c>
      <c r="V168" s="21" t="s">
        <v>6</v>
      </c>
      <c r="W168" s="21" t="s">
        <v>6</v>
      </c>
      <c r="X168" s="21" t="s">
        <v>6</v>
      </c>
      <c r="Y168" s="21" t="s">
        <v>6</v>
      </c>
      <c r="Z168" s="21" t="s">
        <v>6</v>
      </c>
      <c r="AA168" s="21" t="s">
        <v>6</v>
      </c>
      <c r="AB168" s="21" t="s">
        <v>6</v>
      </c>
      <c r="AC168" s="21" t="s">
        <v>6</v>
      </c>
      <c r="AD168" s="21" t="s">
        <v>6</v>
      </c>
      <c r="AE168" s="21" t="s">
        <v>6</v>
      </c>
      <c r="AF168" s="21" t="s">
        <v>6</v>
      </c>
      <c r="AG168" s="21" t="s">
        <v>6</v>
      </c>
      <c r="AH168" s="21">
        <v>16</v>
      </c>
      <c r="AI168" s="21" t="s">
        <v>6</v>
      </c>
      <c r="AJ168" s="21">
        <v>204</v>
      </c>
      <c r="AK168" s="21" t="s">
        <v>6</v>
      </c>
      <c r="AL168" s="4"/>
      <c r="AM168" s="4"/>
      <c r="AN168" s="4"/>
      <c r="AO168" s="4"/>
      <c r="AP168" s="4"/>
      <c r="AQ168" s="4"/>
      <c r="AR168" s="4"/>
      <c r="AS168" s="4"/>
    </row>
    <row r="169" spans="1:45" x14ac:dyDescent="0.25">
      <c r="A169" s="17" t="s">
        <v>368</v>
      </c>
      <c r="B169" s="32">
        <v>8.965924750100001</v>
      </c>
      <c r="C169" s="32" t="s">
        <v>6</v>
      </c>
      <c r="D169" s="32">
        <v>18.0640363192</v>
      </c>
      <c r="E169" s="32" t="s">
        <v>6</v>
      </c>
      <c r="F169" s="32">
        <v>27.029961069300001</v>
      </c>
      <c r="G169" s="17" t="s">
        <v>565</v>
      </c>
      <c r="H169" s="17" t="s">
        <v>450</v>
      </c>
      <c r="I169" s="20" t="s">
        <v>511</v>
      </c>
      <c r="J169" s="17" t="s">
        <v>412</v>
      </c>
      <c r="K169" s="32">
        <v>0.8</v>
      </c>
      <c r="L169" s="36" t="s">
        <v>6</v>
      </c>
      <c r="M169" s="36">
        <v>11.67800980592</v>
      </c>
      <c r="N169" s="36">
        <v>46.712039223680001</v>
      </c>
      <c r="O169" s="36" t="s">
        <v>6</v>
      </c>
      <c r="P169" s="36" t="s">
        <v>6</v>
      </c>
      <c r="Q169" s="21">
        <v>74</v>
      </c>
      <c r="R169" s="21" t="s">
        <v>6</v>
      </c>
      <c r="S169" s="21">
        <v>320</v>
      </c>
      <c r="T169" s="21" t="s">
        <v>6</v>
      </c>
      <c r="U169" s="21">
        <v>31</v>
      </c>
      <c r="V169" s="21" t="s">
        <v>6</v>
      </c>
      <c r="W169" s="21" t="s">
        <v>6</v>
      </c>
      <c r="X169" s="21" t="s">
        <v>6</v>
      </c>
      <c r="Y169" s="21" t="s">
        <v>6</v>
      </c>
      <c r="Z169" s="21" t="s">
        <v>6</v>
      </c>
      <c r="AA169" s="21" t="s">
        <v>6</v>
      </c>
      <c r="AB169" s="21" t="s">
        <v>6</v>
      </c>
      <c r="AC169" s="21" t="s">
        <v>6</v>
      </c>
      <c r="AD169" s="21" t="s">
        <v>6</v>
      </c>
      <c r="AE169" s="21" t="s">
        <v>6</v>
      </c>
      <c r="AF169" s="21" t="s">
        <v>6</v>
      </c>
      <c r="AG169" s="21" t="s">
        <v>6</v>
      </c>
      <c r="AH169" s="21">
        <v>105</v>
      </c>
      <c r="AI169" s="21" t="s">
        <v>6</v>
      </c>
      <c r="AJ169" s="21">
        <v>320</v>
      </c>
      <c r="AK169" s="21" t="s">
        <v>6</v>
      </c>
      <c r="AL169" s="4"/>
      <c r="AM169" s="4"/>
      <c r="AN169" s="4"/>
      <c r="AO169" s="4"/>
      <c r="AP169" s="4"/>
      <c r="AQ169" s="4"/>
      <c r="AR169" s="4"/>
      <c r="AS169" s="4"/>
    </row>
    <row r="170" spans="1:45" x14ac:dyDescent="0.25">
      <c r="A170" s="17" t="s">
        <v>369</v>
      </c>
      <c r="B170" s="32">
        <v>3.4080556257999999</v>
      </c>
      <c r="C170" s="32" t="s">
        <v>6</v>
      </c>
      <c r="D170" s="32">
        <v>2.6320947843</v>
      </c>
      <c r="E170" s="32" t="s">
        <v>6</v>
      </c>
      <c r="F170" s="32">
        <v>6.0401504100999999</v>
      </c>
      <c r="G170" s="17" t="s">
        <v>431</v>
      </c>
      <c r="H170" s="17" t="s">
        <v>406</v>
      </c>
      <c r="I170" s="20" t="s">
        <v>464</v>
      </c>
      <c r="J170" s="17" t="s">
        <v>466</v>
      </c>
      <c r="K170" s="32" t="s">
        <v>582</v>
      </c>
      <c r="L170" s="36" t="s">
        <v>6</v>
      </c>
      <c r="M170" s="36" t="s">
        <v>6</v>
      </c>
      <c r="N170" s="36">
        <v>70.704652933000006</v>
      </c>
      <c r="O170" s="36" t="s">
        <v>6</v>
      </c>
      <c r="P170" s="36" t="s">
        <v>6</v>
      </c>
      <c r="Q170" s="21">
        <v>28</v>
      </c>
      <c r="R170" s="21" t="s">
        <v>6</v>
      </c>
      <c r="S170" s="21">
        <v>47</v>
      </c>
      <c r="T170" s="21" t="s">
        <v>6</v>
      </c>
      <c r="U170" s="21">
        <v>12</v>
      </c>
      <c r="V170" s="21" t="s">
        <v>6</v>
      </c>
      <c r="W170" s="21" t="s">
        <v>6</v>
      </c>
      <c r="X170" s="21" t="s">
        <v>6</v>
      </c>
      <c r="Y170" s="21" t="s">
        <v>6</v>
      </c>
      <c r="Z170" s="21" t="s">
        <v>6</v>
      </c>
      <c r="AA170" s="21" t="s">
        <v>6</v>
      </c>
      <c r="AB170" s="21" t="s">
        <v>6</v>
      </c>
      <c r="AC170" s="21" t="s">
        <v>6</v>
      </c>
      <c r="AD170" s="21" t="s">
        <v>6</v>
      </c>
      <c r="AE170" s="21" t="s">
        <v>6</v>
      </c>
      <c r="AF170" s="21" t="s">
        <v>6</v>
      </c>
      <c r="AG170" s="21" t="s">
        <v>6</v>
      </c>
      <c r="AH170" s="21">
        <v>40</v>
      </c>
      <c r="AI170" s="21" t="s">
        <v>6</v>
      </c>
      <c r="AJ170" s="21">
        <v>47</v>
      </c>
      <c r="AK170" s="21" t="s">
        <v>6</v>
      </c>
      <c r="AL170" s="4"/>
      <c r="AM170" s="4"/>
      <c r="AN170" s="4"/>
      <c r="AO170" s="4"/>
      <c r="AP170" s="4"/>
      <c r="AQ170" s="4"/>
      <c r="AR170" s="4"/>
      <c r="AS170" s="4"/>
    </row>
    <row r="171" spans="1:45" x14ac:dyDescent="0.25">
      <c r="A171" s="17" t="s">
        <v>370</v>
      </c>
      <c r="B171" s="32" t="s">
        <v>6</v>
      </c>
      <c r="C171" s="32" t="s">
        <v>6</v>
      </c>
      <c r="D171" s="32">
        <v>27.911366902299999</v>
      </c>
      <c r="E171" s="32" t="s">
        <v>6</v>
      </c>
      <c r="F171" s="32">
        <v>27.911366902299999</v>
      </c>
      <c r="G171" s="17" t="s">
        <v>566</v>
      </c>
      <c r="H171" s="17" t="s">
        <v>450</v>
      </c>
      <c r="I171" s="20" t="s">
        <v>472</v>
      </c>
      <c r="J171" s="17" t="s">
        <v>415</v>
      </c>
      <c r="K171" s="32">
        <v>0.8</v>
      </c>
      <c r="L171" s="36" t="s">
        <v>6</v>
      </c>
      <c r="M171" s="36" t="s">
        <v>6</v>
      </c>
      <c r="N171" s="36">
        <v>73.895820964899997</v>
      </c>
      <c r="O171" s="36" t="s">
        <v>6</v>
      </c>
      <c r="P171" s="36" t="s">
        <v>6</v>
      </c>
      <c r="Q171" s="21" t="s">
        <v>6</v>
      </c>
      <c r="R171" s="21" t="s">
        <v>6</v>
      </c>
      <c r="S171" s="21">
        <v>495</v>
      </c>
      <c r="T171" s="21" t="s">
        <v>6</v>
      </c>
      <c r="U171" s="21" t="s">
        <v>6</v>
      </c>
      <c r="V171" s="21" t="s">
        <v>6</v>
      </c>
      <c r="W171" s="21" t="s">
        <v>6</v>
      </c>
      <c r="X171" s="21" t="s">
        <v>6</v>
      </c>
      <c r="Y171" s="21" t="s">
        <v>6</v>
      </c>
      <c r="Z171" s="21" t="s">
        <v>6</v>
      </c>
      <c r="AA171" s="21" t="s">
        <v>6</v>
      </c>
      <c r="AB171" s="21" t="s">
        <v>6</v>
      </c>
      <c r="AC171" s="21" t="s">
        <v>6</v>
      </c>
      <c r="AD171" s="21" t="s">
        <v>6</v>
      </c>
      <c r="AE171" s="21" t="s">
        <v>6</v>
      </c>
      <c r="AF171" s="21" t="s">
        <v>6</v>
      </c>
      <c r="AG171" s="21" t="s">
        <v>6</v>
      </c>
      <c r="AH171" s="21" t="s">
        <v>6</v>
      </c>
      <c r="AI171" s="21" t="s">
        <v>6</v>
      </c>
      <c r="AJ171" s="21">
        <v>495</v>
      </c>
      <c r="AK171" s="21" t="s">
        <v>6</v>
      </c>
      <c r="AL171" s="4"/>
      <c r="AM171" s="4"/>
      <c r="AN171" s="4"/>
      <c r="AO171" s="4"/>
      <c r="AP171" s="4"/>
      <c r="AQ171" s="4"/>
      <c r="AR171" s="4"/>
      <c r="AS171" s="4"/>
    </row>
    <row r="172" spans="1:45" x14ac:dyDescent="0.25">
      <c r="A172" s="17" t="s">
        <v>371</v>
      </c>
      <c r="B172" s="32" t="s">
        <v>6</v>
      </c>
      <c r="C172" s="32" t="s">
        <v>6</v>
      </c>
      <c r="D172" s="32">
        <v>17.114084911300001</v>
      </c>
      <c r="E172" s="32" t="s">
        <v>6</v>
      </c>
      <c r="F172" s="32">
        <v>17.114084911300001</v>
      </c>
      <c r="G172" s="17" t="s">
        <v>449</v>
      </c>
      <c r="H172" s="17" t="s">
        <v>406</v>
      </c>
      <c r="I172" s="20" t="s">
        <v>414</v>
      </c>
      <c r="J172" s="17" t="s">
        <v>415</v>
      </c>
      <c r="K172" s="32" t="s">
        <v>581</v>
      </c>
      <c r="L172" s="36" t="s">
        <v>6</v>
      </c>
      <c r="M172" s="36">
        <v>17.460950642740002</v>
      </c>
      <c r="N172" s="36">
        <v>69.843802570960008</v>
      </c>
      <c r="O172" s="36" t="s">
        <v>6</v>
      </c>
      <c r="P172" s="36" t="s">
        <v>6</v>
      </c>
      <c r="Q172" s="21" t="s">
        <v>6</v>
      </c>
      <c r="R172" s="21" t="s">
        <v>6</v>
      </c>
      <c r="S172" s="21">
        <v>303</v>
      </c>
      <c r="T172" s="21" t="s">
        <v>6</v>
      </c>
      <c r="U172" s="21" t="s">
        <v>6</v>
      </c>
      <c r="V172" s="21" t="s">
        <v>6</v>
      </c>
      <c r="W172" s="21" t="s">
        <v>6</v>
      </c>
      <c r="X172" s="21" t="s">
        <v>6</v>
      </c>
      <c r="Y172" s="21" t="s">
        <v>6</v>
      </c>
      <c r="Z172" s="21" t="s">
        <v>6</v>
      </c>
      <c r="AA172" s="21" t="s">
        <v>6</v>
      </c>
      <c r="AB172" s="21" t="s">
        <v>6</v>
      </c>
      <c r="AC172" s="21" t="s">
        <v>6</v>
      </c>
      <c r="AD172" s="21" t="s">
        <v>6</v>
      </c>
      <c r="AE172" s="21" t="s">
        <v>6</v>
      </c>
      <c r="AF172" s="21" t="s">
        <v>6</v>
      </c>
      <c r="AG172" s="21" t="s">
        <v>6</v>
      </c>
      <c r="AH172" s="21" t="s">
        <v>6</v>
      </c>
      <c r="AI172" s="21" t="s">
        <v>6</v>
      </c>
      <c r="AJ172" s="21">
        <v>303</v>
      </c>
      <c r="AK172" s="21" t="s">
        <v>6</v>
      </c>
      <c r="AL172" s="4"/>
      <c r="AM172" s="4"/>
      <c r="AN172" s="4"/>
      <c r="AO172" s="4"/>
      <c r="AP172" s="4"/>
      <c r="AQ172" s="4"/>
      <c r="AR172" s="4"/>
      <c r="AS172" s="4"/>
    </row>
    <row r="173" spans="1:45" x14ac:dyDescent="0.25">
      <c r="A173" s="17" t="s">
        <v>372</v>
      </c>
      <c r="B173" s="32" t="s">
        <v>6</v>
      </c>
      <c r="C173" s="32" t="s">
        <v>6</v>
      </c>
      <c r="D173" s="32">
        <v>32.317774011800005</v>
      </c>
      <c r="E173" s="32" t="s">
        <v>6</v>
      </c>
      <c r="F173" s="32">
        <v>32.317774011800005</v>
      </c>
      <c r="G173" s="17" t="s">
        <v>436</v>
      </c>
      <c r="H173" s="17" t="s">
        <v>450</v>
      </c>
      <c r="I173" s="20">
        <v>0</v>
      </c>
      <c r="J173" s="17" t="s">
        <v>415</v>
      </c>
      <c r="K173" s="32">
        <v>0</v>
      </c>
      <c r="L173" s="36" t="s">
        <v>6</v>
      </c>
      <c r="M173" s="36">
        <v>17.432165959680002</v>
      </c>
      <c r="N173" s="36">
        <v>69.72866383872001</v>
      </c>
      <c r="O173" s="36" t="s">
        <v>6</v>
      </c>
      <c r="P173" s="36" t="s">
        <v>6</v>
      </c>
      <c r="Q173" s="21" t="s">
        <v>6</v>
      </c>
      <c r="R173" s="21" t="s">
        <v>6</v>
      </c>
      <c r="S173" s="21">
        <v>573</v>
      </c>
      <c r="T173" s="21" t="s">
        <v>6</v>
      </c>
      <c r="U173" s="21" t="s">
        <v>6</v>
      </c>
      <c r="V173" s="21" t="s">
        <v>6</v>
      </c>
      <c r="W173" s="21" t="s">
        <v>6</v>
      </c>
      <c r="X173" s="21" t="s">
        <v>6</v>
      </c>
      <c r="Y173" s="21" t="s">
        <v>6</v>
      </c>
      <c r="Z173" s="21" t="s">
        <v>6</v>
      </c>
      <c r="AA173" s="21" t="s">
        <v>6</v>
      </c>
      <c r="AB173" s="21" t="s">
        <v>6</v>
      </c>
      <c r="AC173" s="21" t="s">
        <v>6</v>
      </c>
      <c r="AD173" s="21" t="s">
        <v>6</v>
      </c>
      <c r="AE173" s="21" t="s">
        <v>6</v>
      </c>
      <c r="AF173" s="21" t="s">
        <v>6</v>
      </c>
      <c r="AG173" s="21" t="s">
        <v>6</v>
      </c>
      <c r="AH173" s="21" t="s">
        <v>6</v>
      </c>
      <c r="AI173" s="21" t="s">
        <v>6</v>
      </c>
      <c r="AJ173" s="21">
        <v>573</v>
      </c>
      <c r="AK173" s="21" t="s">
        <v>6</v>
      </c>
      <c r="AL173" s="4"/>
      <c r="AM173" s="4"/>
      <c r="AN173" s="4"/>
      <c r="AO173" s="4"/>
      <c r="AP173" s="4"/>
      <c r="AQ173" s="4"/>
      <c r="AR173" s="4"/>
      <c r="AS173" s="4"/>
    </row>
    <row r="174" spans="1:45" x14ac:dyDescent="0.25">
      <c r="A174" s="17" t="s">
        <v>373</v>
      </c>
      <c r="B174" s="32" t="s">
        <v>6</v>
      </c>
      <c r="C174" s="32" t="s">
        <v>6</v>
      </c>
      <c r="D174" s="32">
        <v>22.0330086136</v>
      </c>
      <c r="E174" s="32" t="s">
        <v>6</v>
      </c>
      <c r="F174" s="32">
        <v>22.0330086136</v>
      </c>
      <c r="G174" s="17" t="s">
        <v>445</v>
      </c>
      <c r="H174" s="17" t="s">
        <v>450</v>
      </c>
      <c r="I174" s="20">
        <v>0</v>
      </c>
      <c r="J174" s="17" t="s">
        <v>537</v>
      </c>
      <c r="K174" s="32">
        <v>0</v>
      </c>
      <c r="L174" s="36" t="s">
        <v>6</v>
      </c>
      <c r="M174" s="36">
        <v>7.7049814588600007</v>
      </c>
      <c r="N174" s="36">
        <v>30.819925835440003</v>
      </c>
      <c r="O174" s="36" t="s">
        <v>6</v>
      </c>
      <c r="P174" s="36" t="s">
        <v>6</v>
      </c>
      <c r="Q174" s="21" t="s">
        <v>6</v>
      </c>
      <c r="R174" s="21" t="s">
        <v>6</v>
      </c>
      <c r="S174" s="21">
        <v>391</v>
      </c>
      <c r="T174" s="21" t="s">
        <v>6</v>
      </c>
      <c r="U174" s="21" t="s">
        <v>6</v>
      </c>
      <c r="V174" s="21" t="s">
        <v>6</v>
      </c>
      <c r="W174" s="21" t="s">
        <v>6</v>
      </c>
      <c r="X174" s="21" t="s">
        <v>6</v>
      </c>
      <c r="Y174" s="21" t="s">
        <v>6</v>
      </c>
      <c r="Z174" s="21" t="s">
        <v>6</v>
      </c>
      <c r="AA174" s="21" t="s">
        <v>6</v>
      </c>
      <c r="AB174" s="21" t="s">
        <v>6</v>
      </c>
      <c r="AC174" s="21" t="s">
        <v>6</v>
      </c>
      <c r="AD174" s="21" t="s">
        <v>6</v>
      </c>
      <c r="AE174" s="21" t="s">
        <v>6</v>
      </c>
      <c r="AF174" s="21" t="s">
        <v>6</v>
      </c>
      <c r="AG174" s="21" t="s">
        <v>6</v>
      </c>
      <c r="AH174" s="21" t="s">
        <v>6</v>
      </c>
      <c r="AI174" s="21" t="s">
        <v>6</v>
      </c>
      <c r="AJ174" s="21">
        <v>391</v>
      </c>
      <c r="AK174" s="21" t="s">
        <v>6</v>
      </c>
      <c r="AL174" s="4"/>
      <c r="AM174" s="4"/>
      <c r="AN174" s="4"/>
      <c r="AO174" s="4"/>
      <c r="AP174" s="4"/>
      <c r="AQ174" s="4"/>
      <c r="AR174" s="4"/>
      <c r="AS174" s="4"/>
    </row>
    <row r="175" spans="1:45" x14ac:dyDescent="0.25">
      <c r="A175" s="17" t="s">
        <v>374</v>
      </c>
      <c r="B175" s="32" t="s">
        <v>6</v>
      </c>
      <c r="C175" s="32" t="s">
        <v>6</v>
      </c>
      <c r="D175" s="32">
        <v>28.857234727899996</v>
      </c>
      <c r="E175" s="32" t="s">
        <v>6</v>
      </c>
      <c r="F175" s="32">
        <v>28.857234727899996</v>
      </c>
      <c r="G175" s="17" t="s">
        <v>419</v>
      </c>
      <c r="H175" s="17" t="s">
        <v>450</v>
      </c>
      <c r="I175" s="20">
        <v>0</v>
      </c>
      <c r="J175" s="17" t="s">
        <v>537</v>
      </c>
      <c r="K175" s="32">
        <v>0</v>
      </c>
      <c r="L175" s="36" t="s">
        <v>6</v>
      </c>
      <c r="M175" s="36">
        <v>15.95402119866</v>
      </c>
      <c r="N175" s="36">
        <v>63.816084794639998</v>
      </c>
      <c r="O175" s="36" t="s">
        <v>6</v>
      </c>
      <c r="P175" s="36" t="s">
        <v>6</v>
      </c>
      <c r="Q175" s="21" t="s">
        <v>6</v>
      </c>
      <c r="R175" s="21" t="s">
        <v>6</v>
      </c>
      <c r="S175" s="21">
        <v>512</v>
      </c>
      <c r="T175" s="21" t="s">
        <v>6</v>
      </c>
      <c r="U175" s="21" t="s">
        <v>6</v>
      </c>
      <c r="V175" s="21" t="s">
        <v>6</v>
      </c>
      <c r="W175" s="21" t="s">
        <v>6</v>
      </c>
      <c r="X175" s="21" t="s">
        <v>6</v>
      </c>
      <c r="Y175" s="21" t="s">
        <v>6</v>
      </c>
      <c r="Z175" s="21" t="s">
        <v>6</v>
      </c>
      <c r="AA175" s="21" t="s">
        <v>6</v>
      </c>
      <c r="AB175" s="21" t="s">
        <v>6</v>
      </c>
      <c r="AC175" s="21" t="s">
        <v>6</v>
      </c>
      <c r="AD175" s="21" t="s">
        <v>6</v>
      </c>
      <c r="AE175" s="21" t="s">
        <v>6</v>
      </c>
      <c r="AF175" s="21" t="s">
        <v>6</v>
      </c>
      <c r="AG175" s="21" t="s">
        <v>6</v>
      </c>
      <c r="AH175" s="21" t="s">
        <v>6</v>
      </c>
      <c r="AI175" s="21" t="s">
        <v>6</v>
      </c>
      <c r="AJ175" s="21">
        <v>512</v>
      </c>
      <c r="AK175" s="21" t="s">
        <v>6</v>
      </c>
      <c r="AL175" s="4"/>
      <c r="AM175" s="4"/>
      <c r="AN175" s="4"/>
      <c r="AO175" s="4"/>
      <c r="AP175" s="4"/>
      <c r="AQ175" s="4"/>
      <c r="AR175" s="4"/>
      <c r="AS175" s="4"/>
    </row>
    <row r="176" spans="1:45" x14ac:dyDescent="0.25">
      <c r="A176" s="17" t="s">
        <v>375</v>
      </c>
      <c r="B176" s="32">
        <v>12.820233916200001</v>
      </c>
      <c r="C176" s="32" t="s">
        <v>6</v>
      </c>
      <c r="D176" s="32">
        <v>16.982867823399999</v>
      </c>
      <c r="E176" s="32" t="s">
        <v>6</v>
      </c>
      <c r="F176" s="32">
        <v>29.803101739600002</v>
      </c>
      <c r="G176" s="17" t="s">
        <v>445</v>
      </c>
      <c r="H176" s="17" t="s">
        <v>450</v>
      </c>
      <c r="I176" s="20">
        <v>0</v>
      </c>
      <c r="J176" s="17" t="s">
        <v>412</v>
      </c>
      <c r="K176" s="32">
        <v>0</v>
      </c>
      <c r="L176" s="36" t="s">
        <v>6</v>
      </c>
      <c r="M176" s="36">
        <v>10.9752963379</v>
      </c>
      <c r="N176" s="36">
        <v>43.901185351599999</v>
      </c>
      <c r="O176" s="36" t="s">
        <v>6</v>
      </c>
      <c r="P176" s="36" t="s">
        <v>6</v>
      </c>
      <c r="Q176" s="21">
        <v>106</v>
      </c>
      <c r="R176" s="21" t="s">
        <v>6</v>
      </c>
      <c r="S176" s="21">
        <v>301</v>
      </c>
      <c r="T176" s="21" t="s">
        <v>6</v>
      </c>
      <c r="U176" s="21">
        <v>44</v>
      </c>
      <c r="V176" s="21" t="s">
        <v>6</v>
      </c>
      <c r="W176" s="21" t="s">
        <v>6</v>
      </c>
      <c r="X176" s="21" t="s">
        <v>6</v>
      </c>
      <c r="Y176" s="21" t="s">
        <v>6</v>
      </c>
      <c r="Z176" s="21" t="s">
        <v>6</v>
      </c>
      <c r="AA176" s="21" t="s">
        <v>6</v>
      </c>
      <c r="AB176" s="21" t="s">
        <v>6</v>
      </c>
      <c r="AC176" s="21" t="s">
        <v>6</v>
      </c>
      <c r="AD176" s="21" t="s">
        <v>6</v>
      </c>
      <c r="AE176" s="21" t="s">
        <v>6</v>
      </c>
      <c r="AF176" s="21" t="s">
        <v>6</v>
      </c>
      <c r="AG176" s="21" t="s">
        <v>6</v>
      </c>
      <c r="AH176" s="21">
        <v>150</v>
      </c>
      <c r="AI176" s="21" t="s">
        <v>6</v>
      </c>
      <c r="AJ176" s="21">
        <v>301</v>
      </c>
      <c r="AK176" s="21" t="s">
        <v>6</v>
      </c>
      <c r="AL176" s="4"/>
      <c r="AM176" s="4"/>
      <c r="AN176" s="4"/>
      <c r="AO176" s="4"/>
      <c r="AP176" s="4"/>
      <c r="AQ176" s="4"/>
      <c r="AR176" s="4"/>
      <c r="AS176" s="4"/>
    </row>
    <row r="177" spans="1:45" x14ac:dyDescent="0.25">
      <c r="A177" s="17" t="s">
        <v>376</v>
      </c>
      <c r="B177" s="32" t="s">
        <v>6</v>
      </c>
      <c r="C177" s="32" t="s">
        <v>6</v>
      </c>
      <c r="D177" s="32">
        <v>14.163471770899999</v>
      </c>
      <c r="E177" s="32" t="s">
        <v>6</v>
      </c>
      <c r="F177" s="32">
        <v>14.163471770899999</v>
      </c>
      <c r="G177" s="17" t="s">
        <v>452</v>
      </c>
      <c r="H177" s="17" t="s">
        <v>450</v>
      </c>
      <c r="I177" s="20">
        <v>0</v>
      </c>
      <c r="J177" s="17" t="s">
        <v>415</v>
      </c>
      <c r="K177" s="32">
        <v>0</v>
      </c>
      <c r="L177" s="36" t="s">
        <v>6</v>
      </c>
      <c r="M177" s="36">
        <v>13.86553048072</v>
      </c>
      <c r="N177" s="36">
        <v>55.462121922880002</v>
      </c>
      <c r="O177" s="36" t="s">
        <v>6</v>
      </c>
      <c r="P177" s="36" t="s">
        <v>6</v>
      </c>
      <c r="Q177" s="21" t="s">
        <v>6</v>
      </c>
      <c r="R177" s="21" t="s">
        <v>6</v>
      </c>
      <c r="S177" s="21">
        <v>251</v>
      </c>
      <c r="T177" s="21" t="s">
        <v>6</v>
      </c>
      <c r="U177" s="21" t="s">
        <v>6</v>
      </c>
      <c r="V177" s="21" t="s">
        <v>6</v>
      </c>
      <c r="W177" s="21" t="s">
        <v>6</v>
      </c>
      <c r="X177" s="21" t="s">
        <v>6</v>
      </c>
      <c r="Y177" s="21" t="s">
        <v>6</v>
      </c>
      <c r="Z177" s="21" t="s">
        <v>6</v>
      </c>
      <c r="AA177" s="21" t="s">
        <v>6</v>
      </c>
      <c r="AB177" s="21" t="s">
        <v>6</v>
      </c>
      <c r="AC177" s="21" t="s">
        <v>6</v>
      </c>
      <c r="AD177" s="21" t="s">
        <v>6</v>
      </c>
      <c r="AE177" s="21" t="s">
        <v>6</v>
      </c>
      <c r="AF177" s="21" t="s">
        <v>6</v>
      </c>
      <c r="AG177" s="21" t="s">
        <v>6</v>
      </c>
      <c r="AH177" s="21" t="s">
        <v>6</v>
      </c>
      <c r="AI177" s="21" t="s">
        <v>6</v>
      </c>
      <c r="AJ177" s="21">
        <v>251</v>
      </c>
      <c r="AK177" s="21" t="s">
        <v>6</v>
      </c>
      <c r="AL177" s="4"/>
      <c r="AM177" s="4"/>
      <c r="AN177" s="4"/>
      <c r="AO177" s="4"/>
      <c r="AP177" s="4"/>
      <c r="AQ177" s="4"/>
      <c r="AR177" s="4"/>
      <c r="AS177" s="4"/>
    </row>
    <row r="178" spans="1:45" x14ac:dyDescent="0.25">
      <c r="A178" s="17" t="s">
        <v>377</v>
      </c>
      <c r="B178" s="32" t="s">
        <v>6</v>
      </c>
      <c r="C178" s="32" t="s">
        <v>6</v>
      </c>
      <c r="D178" s="32" t="s">
        <v>6</v>
      </c>
      <c r="E178" s="32" t="s">
        <v>6</v>
      </c>
      <c r="F178" s="32" t="s">
        <v>6</v>
      </c>
      <c r="G178" s="17" t="s">
        <v>512</v>
      </c>
      <c r="H178" s="17" t="s">
        <v>450</v>
      </c>
      <c r="I178" s="20">
        <v>0</v>
      </c>
      <c r="J178" s="17">
        <v>0</v>
      </c>
      <c r="K178" s="32">
        <v>0</v>
      </c>
      <c r="L178" s="36" t="s">
        <v>6</v>
      </c>
      <c r="M178" s="36" t="s">
        <v>6</v>
      </c>
      <c r="N178" s="36">
        <v>63.985412873800009</v>
      </c>
      <c r="O178" s="36" t="s">
        <v>6</v>
      </c>
      <c r="P178" s="36" t="s">
        <v>6</v>
      </c>
      <c r="Q178" s="21" t="s">
        <v>6</v>
      </c>
      <c r="R178" s="21" t="s">
        <v>6</v>
      </c>
      <c r="S178" s="21" t="s">
        <v>6</v>
      </c>
      <c r="T178" s="21" t="s">
        <v>6</v>
      </c>
      <c r="U178" s="21" t="s">
        <v>6</v>
      </c>
      <c r="V178" s="21" t="s">
        <v>6</v>
      </c>
      <c r="W178" s="21" t="s">
        <v>6</v>
      </c>
      <c r="X178" s="21" t="s">
        <v>6</v>
      </c>
      <c r="Y178" s="21" t="s">
        <v>6</v>
      </c>
      <c r="Z178" s="21" t="s">
        <v>6</v>
      </c>
      <c r="AA178" s="21" t="s">
        <v>6</v>
      </c>
      <c r="AB178" s="21" t="s">
        <v>6</v>
      </c>
      <c r="AC178" s="21" t="s">
        <v>6</v>
      </c>
      <c r="AD178" s="21" t="s">
        <v>6</v>
      </c>
      <c r="AE178" s="21" t="s">
        <v>6</v>
      </c>
      <c r="AF178" s="21" t="s">
        <v>6</v>
      </c>
      <c r="AG178" s="21" t="s">
        <v>6</v>
      </c>
      <c r="AH178" s="21" t="s">
        <v>6</v>
      </c>
      <c r="AI178" s="21" t="s">
        <v>6</v>
      </c>
      <c r="AJ178" s="21" t="s">
        <v>6</v>
      </c>
      <c r="AK178" s="21" t="s">
        <v>6</v>
      </c>
      <c r="AL178" s="4"/>
      <c r="AM178" s="4"/>
      <c r="AN178" s="4"/>
      <c r="AO178" s="4"/>
      <c r="AP178" s="4"/>
      <c r="AQ178" s="4"/>
      <c r="AR178" s="4"/>
      <c r="AS178" s="4"/>
    </row>
    <row r="179" spans="1:45" x14ac:dyDescent="0.25">
      <c r="A179" s="17" t="s">
        <v>378</v>
      </c>
      <c r="B179" s="32" t="s">
        <v>6</v>
      </c>
      <c r="C179" s="32" t="s">
        <v>6</v>
      </c>
      <c r="D179" s="32">
        <v>34.5578289527</v>
      </c>
      <c r="E179" s="32" t="s">
        <v>6</v>
      </c>
      <c r="F179" s="32">
        <v>34.5578289527</v>
      </c>
      <c r="G179" s="17" t="s">
        <v>567</v>
      </c>
      <c r="H179" s="17" t="s">
        <v>450</v>
      </c>
      <c r="I179" s="20">
        <v>0</v>
      </c>
      <c r="J179" s="17" t="s">
        <v>412</v>
      </c>
      <c r="K179" s="32">
        <v>0</v>
      </c>
      <c r="L179" s="36" t="s">
        <v>6</v>
      </c>
      <c r="M179" s="36" t="s">
        <v>6</v>
      </c>
      <c r="N179" s="36">
        <v>88.455823776100004</v>
      </c>
      <c r="O179" s="36" t="s">
        <v>6</v>
      </c>
      <c r="P179" s="36" t="s">
        <v>6</v>
      </c>
      <c r="Q179" s="21" t="s">
        <v>6</v>
      </c>
      <c r="R179" s="21" t="s">
        <v>6</v>
      </c>
      <c r="S179" s="21">
        <v>613</v>
      </c>
      <c r="T179" s="21" t="s">
        <v>6</v>
      </c>
      <c r="U179" s="21" t="s">
        <v>6</v>
      </c>
      <c r="V179" s="21" t="s">
        <v>6</v>
      </c>
      <c r="W179" s="21" t="s">
        <v>6</v>
      </c>
      <c r="X179" s="21" t="s">
        <v>6</v>
      </c>
      <c r="Y179" s="21" t="s">
        <v>6</v>
      </c>
      <c r="Z179" s="21" t="s">
        <v>6</v>
      </c>
      <c r="AA179" s="21" t="s">
        <v>6</v>
      </c>
      <c r="AB179" s="21" t="s">
        <v>6</v>
      </c>
      <c r="AC179" s="21" t="s">
        <v>6</v>
      </c>
      <c r="AD179" s="21" t="s">
        <v>6</v>
      </c>
      <c r="AE179" s="21" t="s">
        <v>6</v>
      </c>
      <c r="AF179" s="21" t="s">
        <v>6</v>
      </c>
      <c r="AG179" s="21" t="s">
        <v>6</v>
      </c>
      <c r="AH179" s="21" t="s">
        <v>6</v>
      </c>
      <c r="AI179" s="21" t="s">
        <v>6</v>
      </c>
      <c r="AJ179" s="21">
        <v>613</v>
      </c>
      <c r="AK179" s="21" t="s">
        <v>6</v>
      </c>
      <c r="AL179" s="4"/>
      <c r="AM179" s="4"/>
      <c r="AN179" s="4"/>
      <c r="AO179" s="4"/>
      <c r="AP179" s="4"/>
      <c r="AQ179" s="4"/>
      <c r="AR179" s="4"/>
      <c r="AS179" s="4"/>
    </row>
    <row r="180" spans="1:45" x14ac:dyDescent="0.25">
      <c r="A180" s="17" t="s">
        <v>379</v>
      </c>
      <c r="B180" s="32" t="s">
        <v>6</v>
      </c>
      <c r="C180" s="32" t="s">
        <v>6</v>
      </c>
      <c r="D180" s="32">
        <v>12.4609743655</v>
      </c>
      <c r="E180" s="32" t="s">
        <v>6</v>
      </c>
      <c r="F180" s="32">
        <v>12.4609743655</v>
      </c>
      <c r="G180" s="17" t="s">
        <v>568</v>
      </c>
      <c r="H180" s="17" t="s">
        <v>450</v>
      </c>
      <c r="I180" s="20" t="s">
        <v>430</v>
      </c>
      <c r="J180" s="17" t="s">
        <v>415</v>
      </c>
      <c r="K180" s="32" t="s">
        <v>588</v>
      </c>
      <c r="L180" s="36" t="s">
        <v>6</v>
      </c>
      <c r="M180" s="36" t="s">
        <v>6</v>
      </c>
      <c r="N180" s="36">
        <v>73.300250991200002</v>
      </c>
      <c r="O180" s="36" t="s">
        <v>6</v>
      </c>
      <c r="P180" s="36" t="s">
        <v>6</v>
      </c>
      <c r="Q180" s="21" t="s">
        <v>6</v>
      </c>
      <c r="R180" s="21" t="s">
        <v>6</v>
      </c>
      <c r="S180" s="21">
        <v>221</v>
      </c>
      <c r="T180" s="21" t="s">
        <v>6</v>
      </c>
      <c r="U180" s="21" t="s">
        <v>6</v>
      </c>
      <c r="V180" s="21" t="s">
        <v>6</v>
      </c>
      <c r="W180" s="21" t="s">
        <v>6</v>
      </c>
      <c r="X180" s="21" t="s">
        <v>6</v>
      </c>
      <c r="Y180" s="21" t="s">
        <v>6</v>
      </c>
      <c r="Z180" s="21" t="s">
        <v>6</v>
      </c>
      <c r="AA180" s="21" t="s">
        <v>6</v>
      </c>
      <c r="AB180" s="21" t="s">
        <v>6</v>
      </c>
      <c r="AC180" s="21" t="s">
        <v>6</v>
      </c>
      <c r="AD180" s="21" t="s">
        <v>6</v>
      </c>
      <c r="AE180" s="21" t="s">
        <v>6</v>
      </c>
      <c r="AF180" s="21" t="s">
        <v>6</v>
      </c>
      <c r="AG180" s="21" t="s">
        <v>6</v>
      </c>
      <c r="AH180" s="21" t="s">
        <v>6</v>
      </c>
      <c r="AI180" s="21" t="s">
        <v>6</v>
      </c>
      <c r="AJ180" s="21">
        <v>221</v>
      </c>
      <c r="AK180" s="21" t="s">
        <v>6</v>
      </c>
      <c r="AL180" s="4"/>
      <c r="AM180" s="4"/>
      <c r="AN180" s="4"/>
      <c r="AO180" s="4"/>
      <c r="AP180" s="4"/>
      <c r="AQ180" s="4"/>
      <c r="AR180" s="4"/>
      <c r="AS180" s="4"/>
    </row>
    <row r="181" spans="1:45" x14ac:dyDescent="0.25">
      <c r="A181" s="17" t="s">
        <v>404</v>
      </c>
      <c r="B181" s="32">
        <v>1980.7039488347002</v>
      </c>
      <c r="C181" s="32">
        <v>405.37914953239999</v>
      </c>
      <c r="D181" s="32">
        <v>4130.8934775102989</v>
      </c>
      <c r="E181" s="32">
        <v>324.33653473830003</v>
      </c>
      <c r="F181" s="32">
        <v>6841.3131106156998</v>
      </c>
      <c r="G181" s="16"/>
      <c r="H181" s="16"/>
      <c r="I181" s="22"/>
      <c r="J181" s="16"/>
      <c r="K181" s="16"/>
      <c r="L181" s="36">
        <v>11.640106541240002</v>
      </c>
      <c r="M181" s="36">
        <v>1497.2174962004901</v>
      </c>
      <c r="N181" s="36">
        <v>9544.7407613384348</v>
      </c>
      <c r="O181" s="36">
        <v>1396.9243058660602</v>
      </c>
      <c r="P181" s="36">
        <v>44.439315958774998</v>
      </c>
      <c r="Q181" s="21">
        <v>71113</v>
      </c>
      <c r="R181" s="21">
        <v>35260</v>
      </c>
      <c r="S181" s="21">
        <v>113556</v>
      </c>
      <c r="T181" s="21">
        <v>1971</v>
      </c>
      <c r="U181" s="21">
        <v>38145</v>
      </c>
      <c r="V181" s="21">
        <v>15189</v>
      </c>
      <c r="W181" s="21">
        <v>77124</v>
      </c>
      <c r="X181" s="21">
        <v>0</v>
      </c>
      <c r="Y181" s="21">
        <v>0</v>
      </c>
      <c r="Z181" s="21">
        <v>46369</v>
      </c>
      <c r="AA181" s="21">
        <v>3356</v>
      </c>
      <c r="AB181" s="21">
        <v>18762</v>
      </c>
      <c r="AC181" s="21">
        <v>0</v>
      </c>
      <c r="AD181" s="21">
        <v>0</v>
      </c>
      <c r="AE181" s="21">
        <v>0</v>
      </c>
      <c r="AF181" s="21">
        <v>2457</v>
      </c>
      <c r="AG181" s="21">
        <v>0</v>
      </c>
      <c r="AH181" s="21">
        <v>155624</v>
      </c>
      <c r="AI181" s="21">
        <v>53803</v>
      </c>
      <c r="AJ181" s="21">
        <v>211892</v>
      </c>
      <c r="AK181" s="21">
        <v>1971</v>
      </c>
      <c r="AL181" s="4"/>
      <c r="AM181" s="4"/>
      <c r="AN181" s="4"/>
      <c r="AO181" s="4"/>
      <c r="AP181" s="4"/>
      <c r="AQ181" s="4"/>
      <c r="AR181" s="4"/>
      <c r="AS181" s="4"/>
    </row>
    <row r="182" spans="1:45" x14ac:dyDescent="0.25">
      <c r="A182" s="17" t="s">
        <v>404</v>
      </c>
      <c r="B182" s="32">
        <v>1792.3800374287005</v>
      </c>
      <c r="C182" s="32">
        <v>16.194092718100002</v>
      </c>
      <c r="D182" s="32">
        <v>195.96140328320001</v>
      </c>
      <c r="E182" s="32" t="s">
        <v>6</v>
      </c>
      <c r="F182" s="32">
        <v>2004.5355334299998</v>
      </c>
      <c r="G182" s="16"/>
      <c r="H182" s="16"/>
      <c r="I182" s="22"/>
      <c r="J182" s="16"/>
      <c r="K182" s="16"/>
      <c r="L182" s="36">
        <v>11.640106541240002</v>
      </c>
      <c r="M182" s="36">
        <v>582.18294809580505</v>
      </c>
      <c r="N182" s="36">
        <v>1654.2015113772957</v>
      </c>
      <c r="O182" s="36">
        <v>250.38157232759497</v>
      </c>
      <c r="P182" s="36">
        <v>4.1802198440650002</v>
      </c>
      <c r="Q182" s="21">
        <v>62622</v>
      </c>
      <c r="R182" s="21">
        <v>1319</v>
      </c>
      <c r="S182" s="21">
        <v>5367</v>
      </c>
      <c r="T182" s="21" t="s">
        <v>6</v>
      </c>
      <c r="U182" s="21">
        <v>34098</v>
      </c>
      <c r="V182" s="21">
        <v>440</v>
      </c>
      <c r="W182" s="21">
        <v>3510</v>
      </c>
      <c r="X182" s="21" t="s">
        <v>6</v>
      </c>
      <c r="Y182" s="21" t="s">
        <v>6</v>
      </c>
      <c r="Z182" s="21">
        <v>44253</v>
      </c>
      <c r="AA182" s="21" t="s">
        <v>6</v>
      </c>
      <c r="AB182" s="21" t="s">
        <v>6</v>
      </c>
      <c r="AC182" s="21" t="s">
        <v>6</v>
      </c>
      <c r="AD182" s="21" t="s">
        <v>6</v>
      </c>
      <c r="AE182" s="21" t="s">
        <v>6</v>
      </c>
      <c r="AF182" s="21" t="s">
        <v>6</v>
      </c>
      <c r="AG182" s="21" t="s">
        <v>6</v>
      </c>
      <c r="AH182" s="21">
        <v>140971</v>
      </c>
      <c r="AI182" s="21">
        <v>1758</v>
      </c>
      <c r="AJ182" s="21">
        <v>8879</v>
      </c>
      <c r="AK182" s="21" t="s">
        <v>6</v>
      </c>
      <c r="AL182" s="4"/>
      <c r="AM182" s="4"/>
      <c r="AN182" s="4"/>
      <c r="AO182" s="4"/>
      <c r="AP182" s="4"/>
      <c r="AQ182" s="4"/>
      <c r="AR182" s="4"/>
      <c r="AS182" s="4"/>
    </row>
    <row r="183" spans="1:45" x14ac:dyDescent="0.25">
      <c r="A183" s="17" t="s">
        <v>404</v>
      </c>
      <c r="B183" s="32">
        <v>9.9034598343000013</v>
      </c>
      <c r="C183" s="32">
        <v>197.38128583809998</v>
      </c>
      <c r="D183" s="32">
        <v>40.650186478599998</v>
      </c>
      <c r="E183" s="32">
        <v>27.072424481199999</v>
      </c>
      <c r="F183" s="32">
        <v>275.00735663219996</v>
      </c>
      <c r="G183" s="16"/>
      <c r="H183" s="16"/>
      <c r="I183" s="22"/>
      <c r="J183" s="16"/>
      <c r="K183" s="16"/>
      <c r="L183" s="36" t="s">
        <v>6</v>
      </c>
      <c r="M183" s="36">
        <v>3.6316011207950001</v>
      </c>
      <c r="N183" s="36">
        <v>410.11590642621996</v>
      </c>
      <c r="O183" s="36">
        <v>81.978533731485001</v>
      </c>
      <c r="P183" s="36" t="s">
        <v>6</v>
      </c>
      <c r="Q183" s="21">
        <v>129</v>
      </c>
      <c r="R183" s="21">
        <v>20366</v>
      </c>
      <c r="S183" s="21">
        <v>1298</v>
      </c>
      <c r="T183" s="21">
        <v>164</v>
      </c>
      <c r="U183" s="21">
        <v>86</v>
      </c>
      <c r="V183" s="21">
        <v>4779</v>
      </c>
      <c r="W183" s="21">
        <v>366</v>
      </c>
      <c r="X183" s="21" t="s">
        <v>6</v>
      </c>
      <c r="Y183" s="21" t="s">
        <v>6</v>
      </c>
      <c r="Z183" s="21" t="s">
        <v>6</v>
      </c>
      <c r="AA183" s="21">
        <v>3210</v>
      </c>
      <c r="AB183" s="21">
        <v>185</v>
      </c>
      <c r="AC183" s="21" t="s">
        <v>6</v>
      </c>
      <c r="AD183" s="21" t="s">
        <v>6</v>
      </c>
      <c r="AE183" s="21" t="s">
        <v>6</v>
      </c>
      <c r="AF183" s="21" t="s">
        <v>6</v>
      </c>
      <c r="AG183" s="21" t="s">
        <v>6</v>
      </c>
      <c r="AH183" s="21">
        <v>215</v>
      </c>
      <c r="AI183" s="21">
        <v>28354</v>
      </c>
      <c r="AJ183" s="21">
        <v>1846</v>
      </c>
      <c r="AK183" s="21">
        <v>164</v>
      </c>
      <c r="AL183" s="4"/>
      <c r="AM183" s="4"/>
      <c r="AN183" s="4"/>
      <c r="AO183" s="4"/>
      <c r="AP183" s="4"/>
      <c r="AQ183" s="4"/>
      <c r="AR183" s="4"/>
      <c r="AS183" s="4"/>
    </row>
    <row r="184" spans="1:45" x14ac:dyDescent="0.25">
      <c r="A184" s="17" t="s">
        <v>404</v>
      </c>
      <c r="B184" s="32">
        <v>178.42045157170006</v>
      </c>
      <c r="C184" s="32">
        <v>163.14823010609999</v>
      </c>
      <c r="D184" s="32">
        <v>3894.2818877484997</v>
      </c>
      <c r="E184" s="32">
        <v>81.971988689199989</v>
      </c>
      <c r="F184" s="32">
        <v>4317.8225581155011</v>
      </c>
      <c r="G184" s="16"/>
      <c r="H184" s="16"/>
      <c r="I184" s="22"/>
      <c r="J184" s="16"/>
      <c r="K184" s="16"/>
      <c r="L184" s="36" t="s">
        <v>6</v>
      </c>
      <c r="M184" s="36">
        <v>741.86489195421507</v>
      </c>
      <c r="N184" s="36">
        <v>6209.148919064115</v>
      </c>
      <c r="O184" s="36">
        <v>891.2636937764596</v>
      </c>
      <c r="P184" s="36">
        <v>40.259096114710005</v>
      </c>
      <c r="Q184" s="21">
        <v>8362</v>
      </c>
      <c r="R184" s="21">
        <v>12193</v>
      </c>
      <c r="S184" s="21">
        <v>106891</v>
      </c>
      <c r="T184" s="21">
        <v>499</v>
      </c>
      <c r="U184" s="21">
        <v>3961</v>
      </c>
      <c r="V184" s="21">
        <v>7063</v>
      </c>
      <c r="W184" s="21">
        <v>73248</v>
      </c>
      <c r="X184" s="21" t="s">
        <v>6</v>
      </c>
      <c r="Y184" s="21" t="s">
        <v>6</v>
      </c>
      <c r="Z184" s="21">
        <v>2116</v>
      </c>
      <c r="AA184" s="21">
        <v>146</v>
      </c>
      <c r="AB184" s="21">
        <v>18577</v>
      </c>
      <c r="AC184" s="21" t="s">
        <v>6</v>
      </c>
      <c r="AD184" s="21" t="s">
        <v>6</v>
      </c>
      <c r="AE184" s="21" t="s">
        <v>6</v>
      </c>
      <c r="AF184" s="21">
        <v>2457</v>
      </c>
      <c r="AG184" s="21" t="s">
        <v>6</v>
      </c>
      <c r="AH184" s="21">
        <v>14438</v>
      </c>
      <c r="AI184" s="21">
        <v>19402</v>
      </c>
      <c r="AJ184" s="21">
        <v>201167</v>
      </c>
      <c r="AK184" s="21">
        <v>499</v>
      </c>
      <c r="AL184" s="4"/>
      <c r="AM184" s="4"/>
      <c r="AN184" s="4"/>
      <c r="AO184" s="4"/>
      <c r="AP184" s="4"/>
      <c r="AQ184" s="4"/>
      <c r="AR184" s="4"/>
      <c r="AS184" s="4"/>
    </row>
    <row r="185" spans="1:45" x14ac:dyDescent="0.25">
      <c r="A185" s="17" t="s">
        <v>404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16"/>
      <c r="H185" s="16"/>
      <c r="I185" s="22"/>
      <c r="J185" s="16"/>
      <c r="K185" s="16"/>
      <c r="L185" s="36" t="s">
        <v>264</v>
      </c>
      <c r="M185" s="36" t="s">
        <v>264</v>
      </c>
      <c r="N185" s="36" t="s">
        <v>264</v>
      </c>
      <c r="O185" s="36" t="s">
        <v>264</v>
      </c>
      <c r="P185" s="36" t="s">
        <v>264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4"/>
      <c r="AM185" s="4"/>
      <c r="AN185" s="4"/>
      <c r="AO185" s="4"/>
      <c r="AP185" s="4"/>
      <c r="AQ185" s="4"/>
      <c r="AR185" s="4"/>
      <c r="AS185" s="4"/>
    </row>
    <row r="186" spans="1:45" x14ac:dyDescent="0.25">
      <c r="A186" s="17" t="s">
        <v>404</v>
      </c>
      <c r="B186" s="32" t="s">
        <v>6</v>
      </c>
      <c r="C186" s="32">
        <v>28.655540870099998</v>
      </c>
      <c r="D186" s="32" t="s">
        <v>6</v>
      </c>
      <c r="E186" s="32">
        <v>215.29212156789998</v>
      </c>
      <c r="F186" s="32">
        <v>243.94766243800001</v>
      </c>
      <c r="G186" s="16"/>
      <c r="H186" s="16"/>
      <c r="I186" s="22"/>
      <c r="J186" s="16"/>
      <c r="K186" s="16"/>
      <c r="L186" s="36" t="s">
        <v>6</v>
      </c>
      <c r="M186" s="36" t="s">
        <v>6</v>
      </c>
      <c r="N186" s="36">
        <v>259.8818908531</v>
      </c>
      <c r="O186" s="36">
        <v>21.921270520100002</v>
      </c>
      <c r="P186" s="36" t="s">
        <v>6</v>
      </c>
      <c r="Q186" s="21" t="s">
        <v>6</v>
      </c>
      <c r="R186" s="21">
        <v>1382</v>
      </c>
      <c r="S186" s="21" t="s">
        <v>6</v>
      </c>
      <c r="T186" s="21">
        <v>1308</v>
      </c>
      <c r="U186" s="21" t="s">
        <v>6</v>
      </c>
      <c r="V186" s="21">
        <v>2907</v>
      </c>
      <c r="W186" s="21" t="s">
        <v>6</v>
      </c>
      <c r="X186" s="21" t="s">
        <v>6</v>
      </c>
      <c r="Y186" s="21" t="s">
        <v>6</v>
      </c>
      <c r="Z186" s="21" t="s">
        <v>6</v>
      </c>
      <c r="AA186" s="21" t="s">
        <v>6</v>
      </c>
      <c r="AB186" s="21" t="s">
        <v>6</v>
      </c>
      <c r="AC186" s="21" t="s">
        <v>6</v>
      </c>
      <c r="AD186" s="21" t="s">
        <v>6</v>
      </c>
      <c r="AE186" s="21" t="s">
        <v>6</v>
      </c>
      <c r="AF186" s="21" t="s">
        <v>6</v>
      </c>
      <c r="AG186" s="21" t="s">
        <v>6</v>
      </c>
      <c r="AH186" s="21" t="s">
        <v>6</v>
      </c>
      <c r="AI186" s="21">
        <v>4289</v>
      </c>
      <c r="AJ186" s="21" t="s">
        <v>6</v>
      </c>
      <c r="AK186" s="21">
        <v>1308</v>
      </c>
      <c r="AL186" s="4"/>
      <c r="AM186" s="4"/>
      <c r="AN186" s="4"/>
      <c r="AO186" s="4"/>
      <c r="AP186" s="4"/>
      <c r="AQ186" s="4"/>
      <c r="AR186" s="4"/>
      <c r="AS186" s="4"/>
    </row>
  </sheetData>
  <mergeCells count="13">
    <mergeCell ref="U5:X5"/>
    <mergeCell ref="Y5:AC5"/>
    <mergeCell ref="AD5:AG5"/>
    <mergeCell ref="AH5:AK5"/>
    <mergeCell ref="B4:E5"/>
    <mergeCell ref="F4:F5"/>
    <mergeCell ref="Q4:AK4"/>
    <mergeCell ref="G4:K5"/>
    <mergeCell ref="A3:P3"/>
    <mergeCell ref="L4:P4"/>
    <mergeCell ref="L5:P5"/>
    <mergeCell ref="Q5:T5"/>
    <mergeCell ref="Q3:AK3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ΥΠΟΛΟΓΙΣΜΟΙ</vt:lpstr>
      <vt:lpstr>Εκτάσεις_Συστάδα</vt:lpstr>
      <vt:lpstr>Πίνακες_Ειδ._Περιγραφής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Μελιάδης</dc:creator>
  <cp:lastModifiedBy>Μελιάδης</cp:lastModifiedBy>
  <cp:lastPrinted>2015-11-13T07:07:14Z</cp:lastPrinted>
  <dcterms:created xsi:type="dcterms:W3CDTF">2015-11-11T12:06:56Z</dcterms:created>
  <dcterms:modified xsi:type="dcterms:W3CDTF">2015-11-13T08:04:34Z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